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</sheets>
  <definedNames>
    <definedName name="_xlnm.Print_Area" localSheetId="0">'Plan1'!$A$1:$U$86</definedName>
  </definedNames>
  <calcPr fullCalcOnLoad="1"/>
</workbook>
</file>

<file path=xl/sharedStrings.xml><?xml version="1.0" encoding="utf-8"?>
<sst xmlns="http://schemas.openxmlformats.org/spreadsheetml/2006/main" count="189" uniqueCount="90">
  <si>
    <t>URG</t>
  </si>
  <si>
    <t>BAIRRO</t>
  </si>
  <si>
    <t>IQV</t>
  </si>
  <si>
    <t>RESIDENCIAL</t>
  </si>
  <si>
    <t>LOJA TÉRREA</t>
  </si>
  <si>
    <t>GALPÃO</t>
  </si>
  <si>
    <t>TELHEIRO</t>
  </si>
  <si>
    <t>CENTRO</t>
  </si>
  <si>
    <t>Centro</t>
  </si>
  <si>
    <t>Kaonze</t>
  </si>
  <si>
    <t>Califórnia</t>
  </si>
  <si>
    <t>Da Luz</t>
  </si>
  <si>
    <t>Rancho Novo</t>
  </si>
  <si>
    <t>Vila Nova</t>
  </si>
  <si>
    <t>Juscelino</t>
  </si>
  <si>
    <t>Chacrinha</t>
  </si>
  <si>
    <t xml:space="preserve">Santa Eugênia </t>
  </si>
  <si>
    <t>Moquetá</t>
  </si>
  <si>
    <t>Jardim Tropical</t>
  </si>
  <si>
    <t>Prata</t>
  </si>
  <si>
    <t>Jardim Iguaçu</t>
  </si>
  <si>
    <t>Engenho Pequeno</t>
  </si>
  <si>
    <t>Vila Operária</t>
  </si>
  <si>
    <t>Viga</t>
  </si>
  <si>
    <t>POSSE</t>
  </si>
  <si>
    <t>Posse</t>
  </si>
  <si>
    <t>Ponto Chic</t>
  </si>
  <si>
    <t>Cerâmica</t>
  </si>
  <si>
    <t>Três Corações</t>
  </si>
  <si>
    <t>Kennedy / Caioaba</t>
  </si>
  <si>
    <t>Botafogo</t>
  </si>
  <si>
    <t>Carmary</t>
  </si>
  <si>
    <t>Nova América</t>
  </si>
  <si>
    <t>Ambaí</t>
  </si>
  <si>
    <t>Parque Flora</t>
  </si>
  <si>
    <t>COMENDADOR SOARES</t>
  </si>
  <si>
    <t>Comendador Soares</t>
  </si>
  <si>
    <t>Jardim Alvorada</t>
  </si>
  <si>
    <t>Danon</t>
  </si>
  <si>
    <t>Rosa dos Ventos</t>
  </si>
  <si>
    <t>Jardim Nova Era</t>
  </si>
  <si>
    <t>Jardim Palmares</t>
  </si>
  <si>
    <t>Jardim Pernambuco</t>
  </si>
  <si>
    <t>Ouro Verde</t>
  </si>
  <si>
    <t>CABUÇU</t>
  </si>
  <si>
    <t>Cabuçu</t>
  </si>
  <si>
    <t>Valverde</t>
  </si>
  <si>
    <t>Palhada</t>
  </si>
  <si>
    <t>Marapicu</t>
  </si>
  <si>
    <t>Ipiranga</t>
  </si>
  <si>
    <t>Lagoinha</t>
  </si>
  <si>
    <t>Campo Alegre</t>
  </si>
  <si>
    <t>KM 32</t>
  </si>
  <si>
    <t>Km -32</t>
  </si>
  <si>
    <t>Jardim Guandu</t>
  </si>
  <si>
    <t>Paraíso</t>
  </si>
  <si>
    <t>Prados Verdes</t>
  </si>
  <si>
    <t>AUSTIN</t>
  </si>
  <si>
    <t>Austin</t>
  </si>
  <si>
    <t>Riachão</t>
  </si>
  <si>
    <t>Cacuia</t>
  </si>
  <si>
    <t>Rodilândia</t>
  </si>
  <si>
    <t>Inconfidência</t>
  </si>
  <si>
    <t>Carlos Sampaio</t>
  </si>
  <si>
    <t>Vila Guimarães</t>
  </si>
  <si>
    <t>Tinguazinho</t>
  </si>
  <si>
    <t>VILA DE CAVA</t>
  </si>
  <si>
    <t>Vila de Cava</t>
  </si>
  <si>
    <t>Santa Rita</t>
  </si>
  <si>
    <t>Corumbá</t>
  </si>
  <si>
    <t>Rancho Fundo</t>
  </si>
  <si>
    <t>Figueiras</t>
  </si>
  <si>
    <t>Iguaçu Velho</t>
  </si>
  <si>
    <t>MIGUEL COUTO</t>
  </si>
  <si>
    <t>Miguel Couto</t>
  </si>
  <si>
    <t>Parque Ambaí</t>
  </si>
  <si>
    <t>Grama</t>
  </si>
  <si>
    <t>Boa Esperança</t>
  </si>
  <si>
    <t>Geneciano</t>
  </si>
  <si>
    <t>TINGUÁ</t>
  </si>
  <si>
    <t>Tinguá</t>
  </si>
  <si>
    <t>Adrianópolis</t>
  </si>
  <si>
    <t>Rio D'ouro</t>
  </si>
  <si>
    <t>Montevideo</t>
  </si>
  <si>
    <t>Jaceruba</t>
  </si>
  <si>
    <t>PAVIMENTO SUPERIOR</t>
  </si>
  <si>
    <t>IVCI</t>
  </si>
  <si>
    <t>CUBE - CI            (em UFINIG)</t>
  </si>
  <si>
    <t>CUBE - CI                 (em UFINIG)</t>
  </si>
  <si>
    <t>ANEXO I - TABELA 5 - PLANTA GENÉRICA DE VALORES DE CONSTRUÇÕES COMERCIAIS E INDUSTRIAIS POR BAIRRO  OFICIAL - PGV-CI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</si>
</sst>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0.000"/>
    <numFmt numFmtId="174" formatCode="0.0"/>
    <numFmt numFmtId="175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color indexed="18"/>
      <name val="Times New Roman"/>
      <family val="1"/>
    </font>
    <font>
      <sz val="10"/>
      <color indexed="1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2"/>
      </right>
      <top style="medium"/>
      <bottom style="thin">
        <color indexed="12"/>
      </bottom>
    </border>
    <border>
      <left>
        <color indexed="63"/>
      </left>
      <right>
        <color indexed="63"/>
      </right>
      <top style="medium"/>
      <bottom style="thin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12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/>
    </xf>
    <xf numFmtId="173" fontId="5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173" fontId="5" fillId="0" borderId="12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173" fontId="5" fillId="0" borderId="14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173" fontId="5" fillId="0" borderId="14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/>
    </xf>
    <xf numFmtId="173" fontId="5" fillId="0" borderId="12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5" fillId="0" borderId="12" xfId="0" applyFont="1" applyBorder="1" applyAlignment="1">
      <alignment vertical="top"/>
    </xf>
    <xf numFmtId="173" fontId="5" fillId="0" borderId="11" xfId="0" applyNumberFormat="1" applyFont="1" applyBorder="1" applyAlignment="1">
      <alignment horizontal="center"/>
    </xf>
    <xf numFmtId="173" fontId="5" fillId="0" borderId="17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vertical="top"/>
    </xf>
    <xf numFmtId="0" fontId="5" fillId="0" borderId="0" xfId="0" applyFont="1" applyAlignment="1">
      <alignment/>
    </xf>
    <xf numFmtId="0" fontId="5" fillId="0" borderId="13" xfId="0" applyFont="1" applyBorder="1" applyAlignment="1">
      <alignment vertical="top"/>
    </xf>
    <xf numFmtId="173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173" fontId="5" fillId="0" borderId="0" xfId="0" applyNumberFormat="1" applyFont="1" applyBorder="1" applyAlignment="1">
      <alignment horizontal="center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173" fontId="5" fillId="0" borderId="0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11" fillId="34" borderId="31" xfId="0" applyFont="1" applyFill="1" applyBorder="1" applyAlignment="1">
      <alignment horizontal="center" vertical="center" wrapText="1"/>
    </xf>
    <xf numFmtId="0" fontId="11" fillId="34" borderId="25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8" fillId="0" borderId="14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</xdr:row>
      <xdr:rowOff>66675</xdr:rowOff>
    </xdr:from>
    <xdr:to>
      <xdr:col>13</xdr:col>
      <xdr:colOff>647700</xdr:colOff>
      <xdr:row>3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962025" y="228600"/>
          <a:ext cx="4638675" cy="4762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Estado do Rio de Janeiro
</a:t>
          </a:r>
          <a:r>
            <a:rPr lang="en-US" cap="none" sz="1200" b="0" i="0" u="none" baseline="0">
              <a:solidFill>
                <a:srgbClr val="000000"/>
              </a:solidFill>
            </a:rPr>
            <a:t>PREFEITURA DA CIDADE DE NOVA IGUAÇU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161925</xdr:colOff>
      <xdr:row>0</xdr:row>
      <xdr:rowOff>114300</xdr:rowOff>
    </xdr:from>
    <xdr:to>
      <xdr:col>1</xdr:col>
      <xdr:colOff>123825</xdr:colOff>
      <xdr:row>3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571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</xdr:colOff>
      <xdr:row>43</xdr:row>
      <xdr:rowOff>66675</xdr:rowOff>
    </xdr:from>
    <xdr:to>
      <xdr:col>13</xdr:col>
      <xdr:colOff>752475</xdr:colOff>
      <xdr:row>46</xdr:row>
      <xdr:rowOff>123825</xdr:rowOff>
    </xdr:to>
    <xdr:sp>
      <xdr:nvSpPr>
        <xdr:cNvPr id="3" name="Rectangle 3"/>
        <xdr:cNvSpPr>
          <a:spLocks/>
        </xdr:cNvSpPr>
      </xdr:nvSpPr>
      <xdr:spPr>
        <a:xfrm>
          <a:off x="1066800" y="7362825"/>
          <a:ext cx="4638675" cy="542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Estado do Rio de Janeiro
</a:t>
          </a:r>
          <a:r>
            <a:rPr lang="en-US" cap="none" sz="1200" b="0" i="0" u="none" baseline="0">
              <a:solidFill>
                <a:srgbClr val="000000"/>
              </a:solidFill>
            </a:rPr>
            <a:t>PREFEITURA DA CIDADE DE NOVA IGUAÇU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161925</xdr:colOff>
      <xdr:row>43</xdr:row>
      <xdr:rowOff>76200</xdr:rowOff>
    </xdr:from>
    <xdr:to>
      <xdr:col>1</xdr:col>
      <xdr:colOff>180975</xdr:colOff>
      <xdr:row>46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372350"/>
          <a:ext cx="628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87"/>
  <sheetViews>
    <sheetView tabSelected="1" view="pageBreakPreview" zoomScale="60" zoomScaleNormal="70" zoomScalePageLayoutView="0" workbookViewId="0" topLeftCell="A1">
      <selection activeCell="Q46" sqref="Q46"/>
    </sheetView>
  </sheetViews>
  <sheetFormatPr defaultColWidth="9.140625" defaultRowHeight="12.75"/>
  <cols>
    <col min="1" max="1" width="9.140625" style="14" customWidth="1"/>
    <col min="2" max="2" width="13.421875" style="14" customWidth="1"/>
    <col min="3" max="3" width="18.140625" style="14" customWidth="1"/>
    <col min="4" max="4" width="12.57421875" style="14" hidden="1" customWidth="1"/>
    <col min="5" max="5" width="28.140625" style="14" hidden="1" customWidth="1"/>
    <col min="6" max="6" width="15.57421875" style="14" hidden="1" customWidth="1"/>
    <col min="7" max="7" width="9.140625" style="14" hidden="1" customWidth="1"/>
    <col min="8" max="8" width="15.28125" style="14" hidden="1" customWidth="1"/>
    <col min="9" max="9" width="10.00390625" style="14" customWidth="1"/>
    <col min="10" max="10" width="16.28125" style="14" hidden="1" customWidth="1"/>
    <col min="11" max="11" width="13.57421875" style="14" customWidth="1"/>
    <col min="12" max="12" width="10.00390625" style="14" customWidth="1"/>
    <col min="13" max="13" width="15.8515625" style="14" hidden="1" customWidth="1"/>
    <col min="14" max="14" width="13.57421875" style="14" customWidth="1"/>
    <col min="15" max="15" width="10.00390625" style="14" customWidth="1"/>
    <col min="16" max="16" width="15.57421875" style="14" hidden="1" customWidth="1"/>
    <col min="17" max="17" width="13.7109375" style="14" customWidth="1"/>
    <col min="18" max="18" width="10.00390625" style="14" customWidth="1"/>
    <col min="19" max="19" width="15.28125" style="14" hidden="1" customWidth="1"/>
    <col min="20" max="20" width="13.7109375" style="14" customWidth="1"/>
    <col min="21" max="16384" width="9.140625" style="14" customWidth="1"/>
  </cols>
  <sheetData>
    <row r="3" ht="12.75">
      <c r="O3" s="15"/>
    </row>
    <row r="4" ht="24" customHeight="1">
      <c r="O4" s="15"/>
    </row>
    <row r="5" spans="1:22" ht="18.75" customHeight="1">
      <c r="A5" s="50" t="s">
        <v>89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16"/>
    </row>
    <row r="6" spans="2:19" ht="7.5" customHeight="1" thickBot="1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2:20" ht="16.5" thickBot="1">
      <c r="B7" s="55" t="s">
        <v>0</v>
      </c>
      <c r="C7" s="57" t="s">
        <v>1</v>
      </c>
      <c r="D7" s="32"/>
      <c r="E7" s="32"/>
      <c r="F7" s="33"/>
      <c r="G7" s="34"/>
      <c r="H7" s="35" t="s">
        <v>2</v>
      </c>
      <c r="I7" s="59" t="s">
        <v>4</v>
      </c>
      <c r="J7" s="60"/>
      <c r="K7" s="61"/>
      <c r="L7" s="59" t="s">
        <v>85</v>
      </c>
      <c r="M7" s="60"/>
      <c r="N7" s="61"/>
      <c r="O7" s="59" t="s">
        <v>5</v>
      </c>
      <c r="P7" s="60"/>
      <c r="Q7" s="61"/>
      <c r="R7" s="59" t="s">
        <v>6</v>
      </c>
      <c r="S7" s="60"/>
      <c r="T7" s="61"/>
    </row>
    <row r="8" spans="2:20" ht="23.25" thickBot="1">
      <c r="B8" s="56"/>
      <c r="C8" s="58"/>
      <c r="D8" s="37"/>
      <c r="E8" s="37"/>
      <c r="F8" s="38"/>
      <c r="G8" s="39"/>
      <c r="H8" s="40" t="s">
        <v>3</v>
      </c>
      <c r="I8" s="36" t="s">
        <v>86</v>
      </c>
      <c r="J8" s="41" t="s">
        <v>87</v>
      </c>
      <c r="K8" s="41" t="s">
        <v>88</v>
      </c>
      <c r="L8" s="42" t="s">
        <v>86</v>
      </c>
      <c r="M8" s="43" t="s">
        <v>87</v>
      </c>
      <c r="N8" s="41" t="s">
        <v>87</v>
      </c>
      <c r="O8" s="42" t="s">
        <v>86</v>
      </c>
      <c r="P8" s="43" t="s">
        <v>87</v>
      </c>
      <c r="Q8" s="41" t="s">
        <v>87</v>
      </c>
      <c r="R8" s="42" t="s">
        <v>86</v>
      </c>
      <c r="S8" s="43" t="s">
        <v>87</v>
      </c>
      <c r="T8" s="41" t="s">
        <v>87</v>
      </c>
    </row>
    <row r="9" spans="2:20" ht="12.75">
      <c r="B9" s="63" t="s">
        <v>7</v>
      </c>
      <c r="C9" s="17" t="s">
        <v>8</v>
      </c>
      <c r="D9" s="1">
        <v>1</v>
      </c>
      <c r="E9" s="1" t="s">
        <v>7</v>
      </c>
      <c r="F9" s="1">
        <v>29845</v>
      </c>
      <c r="G9" s="1">
        <v>0.744</v>
      </c>
      <c r="H9" s="2">
        <v>0.8</v>
      </c>
      <c r="I9" s="18">
        <v>2</v>
      </c>
      <c r="J9" s="19">
        <f aca="true" t="shared" si="0" ref="J9:J42">I9*584.27</f>
        <v>1168.54</v>
      </c>
      <c r="K9" s="18">
        <f>J9/29.88</f>
        <v>39.10776439089692</v>
      </c>
      <c r="L9" s="18">
        <v>1.2</v>
      </c>
      <c r="M9" s="20">
        <f aca="true" t="shared" si="1" ref="M9:M42">L9*584.27</f>
        <v>701.1239999999999</v>
      </c>
      <c r="N9" s="18">
        <f>M9/29.88</f>
        <v>23.46465863453815</v>
      </c>
      <c r="O9" s="18">
        <v>2</v>
      </c>
      <c r="P9" s="19">
        <f aca="true" t="shared" si="2" ref="P9:P42">O9*239.84</f>
        <v>479.68</v>
      </c>
      <c r="Q9" s="18">
        <f aca="true" t="shared" si="3" ref="Q9:Q42">P9/29.88</f>
        <v>16.053547523427042</v>
      </c>
      <c r="R9" s="18">
        <v>2</v>
      </c>
      <c r="S9" s="19">
        <f aca="true" t="shared" si="4" ref="S9:S42">R9*119.92</f>
        <v>239.84</v>
      </c>
      <c r="T9" s="18">
        <f aca="true" t="shared" si="5" ref="T9:T42">S9/29.88</f>
        <v>8.026773761713521</v>
      </c>
    </row>
    <row r="10" spans="2:20" ht="12.75">
      <c r="B10" s="62"/>
      <c r="C10" s="21" t="s">
        <v>9</v>
      </c>
      <c r="D10" s="3">
        <v>5</v>
      </c>
      <c r="E10" s="4" t="s">
        <v>7</v>
      </c>
      <c r="F10" s="4">
        <v>7431</v>
      </c>
      <c r="G10" s="4">
        <v>0.705</v>
      </c>
      <c r="H10" s="5">
        <v>0.785</v>
      </c>
      <c r="I10" s="22">
        <v>1.472</v>
      </c>
      <c r="J10" s="19">
        <f t="shared" si="0"/>
        <v>860.04544</v>
      </c>
      <c r="K10" s="18">
        <f aca="true" t="shared" si="6" ref="K10:K42">J10/29.88</f>
        <v>28.783314591700133</v>
      </c>
      <c r="L10" s="23">
        <v>1.178</v>
      </c>
      <c r="M10" s="24">
        <f t="shared" si="1"/>
        <v>688.27006</v>
      </c>
      <c r="N10" s="18">
        <f aca="true" t="shared" si="7" ref="N10:N42">M10/29.88</f>
        <v>23.034473226238287</v>
      </c>
      <c r="O10" s="18">
        <v>1.472</v>
      </c>
      <c r="P10" s="19">
        <f t="shared" si="2"/>
        <v>353.04448</v>
      </c>
      <c r="Q10" s="18">
        <f t="shared" si="3"/>
        <v>11.815410977242303</v>
      </c>
      <c r="R10" s="18">
        <v>1.472</v>
      </c>
      <c r="S10" s="19">
        <f t="shared" si="4"/>
        <v>176.52224</v>
      </c>
      <c r="T10" s="18">
        <f t="shared" si="5"/>
        <v>5.9077054886211515</v>
      </c>
    </row>
    <row r="11" spans="2:20" ht="12.75">
      <c r="B11" s="62"/>
      <c r="C11" s="25" t="s">
        <v>10</v>
      </c>
      <c r="D11" s="6">
        <v>2</v>
      </c>
      <c r="E11" s="7" t="s">
        <v>7</v>
      </c>
      <c r="F11" s="7">
        <v>5801</v>
      </c>
      <c r="G11" s="7">
        <v>0.677</v>
      </c>
      <c r="H11" s="8">
        <v>0.765</v>
      </c>
      <c r="I11" s="22">
        <v>1.435</v>
      </c>
      <c r="J11" s="19">
        <f t="shared" si="0"/>
        <v>838.42745</v>
      </c>
      <c r="K11" s="18">
        <f t="shared" si="6"/>
        <v>28.05982095046854</v>
      </c>
      <c r="L11" s="23">
        <v>1.148</v>
      </c>
      <c r="M11" s="24">
        <f t="shared" si="1"/>
        <v>670.74196</v>
      </c>
      <c r="N11" s="18">
        <f t="shared" si="7"/>
        <v>22.447856760374833</v>
      </c>
      <c r="O11" s="18">
        <v>1.435</v>
      </c>
      <c r="P11" s="19">
        <f t="shared" si="2"/>
        <v>344.17040000000003</v>
      </c>
      <c r="Q11" s="18">
        <f t="shared" si="3"/>
        <v>11.518420348058903</v>
      </c>
      <c r="R11" s="18">
        <v>1.435</v>
      </c>
      <c r="S11" s="19">
        <f t="shared" si="4"/>
        <v>172.08520000000001</v>
      </c>
      <c r="T11" s="18">
        <f t="shared" si="5"/>
        <v>5.759210174029452</v>
      </c>
    </row>
    <row r="12" spans="2:20" ht="12.75">
      <c r="B12" s="62"/>
      <c r="C12" s="25" t="s">
        <v>11</v>
      </c>
      <c r="D12" s="6">
        <v>6</v>
      </c>
      <c r="E12" s="7" t="s">
        <v>7</v>
      </c>
      <c r="F12" s="7">
        <v>18786</v>
      </c>
      <c r="G12" s="7">
        <v>0.637</v>
      </c>
      <c r="H12" s="8">
        <v>0.753</v>
      </c>
      <c r="I12" s="22">
        <v>1.412</v>
      </c>
      <c r="J12" s="19">
        <f t="shared" si="0"/>
        <v>824.9892399999999</v>
      </c>
      <c r="K12" s="18">
        <f t="shared" si="6"/>
        <v>27.610081659973222</v>
      </c>
      <c r="L12" s="23">
        <v>1.13</v>
      </c>
      <c r="M12" s="24">
        <f t="shared" si="1"/>
        <v>660.2250999999999</v>
      </c>
      <c r="N12" s="18">
        <f t="shared" si="7"/>
        <v>22.095886880856757</v>
      </c>
      <c r="O12" s="18">
        <v>1.412</v>
      </c>
      <c r="P12" s="19">
        <f t="shared" si="2"/>
        <v>338.65407999999996</v>
      </c>
      <c r="Q12" s="18">
        <f t="shared" si="3"/>
        <v>11.33380455153949</v>
      </c>
      <c r="R12" s="18">
        <v>1.412</v>
      </c>
      <c r="S12" s="19">
        <f t="shared" si="4"/>
        <v>169.32703999999998</v>
      </c>
      <c r="T12" s="18">
        <f t="shared" si="5"/>
        <v>5.666902275769745</v>
      </c>
    </row>
    <row r="13" spans="2:20" ht="12.75">
      <c r="B13" s="62"/>
      <c r="C13" s="25" t="s">
        <v>12</v>
      </c>
      <c r="D13" s="6">
        <v>12</v>
      </c>
      <c r="E13" s="7" t="s">
        <v>7</v>
      </c>
      <c r="F13" s="7">
        <v>7371</v>
      </c>
      <c r="G13" s="7">
        <v>0.715</v>
      </c>
      <c r="H13" s="8">
        <v>0.737</v>
      </c>
      <c r="I13" s="22">
        <v>1.382</v>
      </c>
      <c r="J13" s="19">
        <f t="shared" si="0"/>
        <v>807.4611399999999</v>
      </c>
      <c r="K13" s="18">
        <f t="shared" si="6"/>
        <v>27.023465194109768</v>
      </c>
      <c r="L13" s="23">
        <v>1.106</v>
      </c>
      <c r="M13" s="24">
        <f t="shared" si="1"/>
        <v>646.20262</v>
      </c>
      <c r="N13" s="18">
        <f t="shared" si="7"/>
        <v>21.626593708166</v>
      </c>
      <c r="O13" s="18">
        <v>1.382</v>
      </c>
      <c r="P13" s="19">
        <f t="shared" si="2"/>
        <v>331.45887999999997</v>
      </c>
      <c r="Q13" s="18">
        <f t="shared" si="3"/>
        <v>11.093001338688085</v>
      </c>
      <c r="R13" s="18">
        <v>1.382</v>
      </c>
      <c r="S13" s="19">
        <f t="shared" si="4"/>
        <v>165.72943999999998</v>
      </c>
      <c r="T13" s="18">
        <f t="shared" si="5"/>
        <v>5.546500669344042</v>
      </c>
    </row>
    <row r="14" spans="2:20" ht="12.75">
      <c r="B14" s="62"/>
      <c r="C14" s="25" t="s">
        <v>13</v>
      </c>
      <c r="D14" s="6">
        <v>3</v>
      </c>
      <c r="E14" s="7" t="s">
        <v>7</v>
      </c>
      <c r="F14" s="7">
        <v>6350</v>
      </c>
      <c r="G14" s="7">
        <v>0.745</v>
      </c>
      <c r="H14" s="8">
        <v>0.725</v>
      </c>
      <c r="I14" s="22">
        <v>1.36</v>
      </c>
      <c r="J14" s="19">
        <f t="shared" si="0"/>
        <v>794.6072</v>
      </c>
      <c r="K14" s="18">
        <f t="shared" si="6"/>
        <v>26.59327978580991</v>
      </c>
      <c r="L14" s="23">
        <v>1.088</v>
      </c>
      <c r="M14" s="24">
        <f t="shared" si="1"/>
        <v>635.6857600000001</v>
      </c>
      <c r="N14" s="18">
        <f t="shared" si="7"/>
        <v>21.27462382864793</v>
      </c>
      <c r="O14" s="18">
        <v>1.36</v>
      </c>
      <c r="P14" s="19">
        <f t="shared" si="2"/>
        <v>326.18240000000003</v>
      </c>
      <c r="Q14" s="18">
        <f t="shared" si="3"/>
        <v>10.916412315930389</v>
      </c>
      <c r="R14" s="18">
        <v>1.36</v>
      </c>
      <c r="S14" s="19">
        <f t="shared" si="4"/>
        <v>163.09120000000001</v>
      </c>
      <c r="T14" s="18">
        <f t="shared" si="5"/>
        <v>5.458206157965194</v>
      </c>
    </row>
    <row r="15" spans="2:20" ht="12.75">
      <c r="B15" s="62"/>
      <c r="C15" s="25" t="s">
        <v>14</v>
      </c>
      <c r="D15" s="6">
        <v>4</v>
      </c>
      <c r="E15" s="7" t="s">
        <v>7</v>
      </c>
      <c r="F15" s="7">
        <v>11236</v>
      </c>
      <c r="G15" s="7">
        <v>0.601</v>
      </c>
      <c r="H15" s="8">
        <v>0.723</v>
      </c>
      <c r="I15" s="22">
        <v>1.193</v>
      </c>
      <c r="J15" s="19">
        <f t="shared" si="0"/>
        <v>697.03411</v>
      </c>
      <c r="K15" s="18">
        <f t="shared" si="6"/>
        <v>23.327781459170016</v>
      </c>
      <c r="L15" s="23">
        <v>1.085</v>
      </c>
      <c r="M15" s="24">
        <f t="shared" si="1"/>
        <v>633.93295</v>
      </c>
      <c r="N15" s="18">
        <f t="shared" si="7"/>
        <v>21.21596218206158</v>
      </c>
      <c r="O15" s="18">
        <v>1.193</v>
      </c>
      <c r="P15" s="19">
        <f t="shared" si="2"/>
        <v>286.12912</v>
      </c>
      <c r="Q15" s="18">
        <f t="shared" si="3"/>
        <v>9.57594109772423</v>
      </c>
      <c r="R15" s="18">
        <v>1.193</v>
      </c>
      <c r="S15" s="19">
        <f t="shared" si="4"/>
        <v>143.06456</v>
      </c>
      <c r="T15" s="18">
        <f t="shared" si="5"/>
        <v>4.787970548862115</v>
      </c>
    </row>
    <row r="16" spans="2:20" ht="12.75">
      <c r="B16" s="62"/>
      <c r="C16" s="25" t="s">
        <v>15</v>
      </c>
      <c r="D16" s="6">
        <v>9</v>
      </c>
      <c r="E16" s="7" t="s">
        <v>7</v>
      </c>
      <c r="F16" s="7">
        <v>6052</v>
      </c>
      <c r="G16" s="7">
        <v>0.512</v>
      </c>
      <c r="H16" s="8">
        <v>0.716</v>
      </c>
      <c r="I16" s="22">
        <v>1.181</v>
      </c>
      <c r="J16" s="19">
        <f t="shared" si="0"/>
        <v>690.02287</v>
      </c>
      <c r="K16" s="18">
        <f t="shared" si="6"/>
        <v>23.09313487282463</v>
      </c>
      <c r="L16" s="23">
        <v>1.074</v>
      </c>
      <c r="M16" s="24">
        <f t="shared" si="1"/>
        <v>627.50598</v>
      </c>
      <c r="N16" s="18">
        <f t="shared" si="7"/>
        <v>21.00086947791165</v>
      </c>
      <c r="O16" s="18">
        <v>1.181</v>
      </c>
      <c r="P16" s="19">
        <f t="shared" si="2"/>
        <v>283.25104</v>
      </c>
      <c r="Q16" s="18">
        <f t="shared" si="3"/>
        <v>9.479619812583667</v>
      </c>
      <c r="R16" s="18">
        <v>1.181</v>
      </c>
      <c r="S16" s="19">
        <f t="shared" si="4"/>
        <v>141.62552</v>
      </c>
      <c r="T16" s="18">
        <f t="shared" si="5"/>
        <v>4.739809906291834</v>
      </c>
    </row>
    <row r="17" spans="2:20" ht="12.75">
      <c r="B17" s="62"/>
      <c r="C17" s="25" t="s">
        <v>16</v>
      </c>
      <c r="D17" s="6">
        <v>7</v>
      </c>
      <c r="E17" s="7" t="s">
        <v>7</v>
      </c>
      <c r="F17" s="7">
        <v>10896</v>
      </c>
      <c r="G17" s="7">
        <v>0.663</v>
      </c>
      <c r="H17" s="8">
        <v>0.708</v>
      </c>
      <c r="I17" s="22">
        <v>1.168</v>
      </c>
      <c r="J17" s="19">
        <f t="shared" si="0"/>
        <v>682.4273599999999</v>
      </c>
      <c r="K17" s="18">
        <f t="shared" si="6"/>
        <v>22.8389344042838</v>
      </c>
      <c r="L17" s="23">
        <v>1.062</v>
      </c>
      <c r="M17" s="24">
        <f t="shared" si="1"/>
        <v>620.49474</v>
      </c>
      <c r="N17" s="18">
        <f t="shared" si="7"/>
        <v>20.766222891566265</v>
      </c>
      <c r="O17" s="18">
        <v>1.168</v>
      </c>
      <c r="P17" s="19">
        <f t="shared" si="2"/>
        <v>280.13311999999996</v>
      </c>
      <c r="Q17" s="18">
        <f t="shared" si="3"/>
        <v>9.37527175368139</v>
      </c>
      <c r="R17" s="18">
        <v>1.168</v>
      </c>
      <c r="S17" s="19">
        <f t="shared" si="4"/>
        <v>140.06655999999998</v>
      </c>
      <c r="T17" s="18">
        <f t="shared" si="5"/>
        <v>4.687635876840695</v>
      </c>
    </row>
    <row r="18" spans="2:20" ht="12.75">
      <c r="B18" s="62"/>
      <c r="C18" s="25" t="s">
        <v>17</v>
      </c>
      <c r="D18" s="6">
        <v>10</v>
      </c>
      <c r="E18" s="7" t="s">
        <v>7</v>
      </c>
      <c r="F18" s="7">
        <v>6862</v>
      </c>
      <c r="G18" s="7">
        <v>0.628</v>
      </c>
      <c r="H18" s="8">
        <v>0.701</v>
      </c>
      <c r="I18" s="22">
        <v>1.157</v>
      </c>
      <c r="J18" s="19">
        <f t="shared" si="0"/>
        <v>676.00039</v>
      </c>
      <c r="K18" s="18">
        <f t="shared" si="6"/>
        <v>22.62384170013387</v>
      </c>
      <c r="L18" s="23">
        <v>1.052</v>
      </c>
      <c r="M18" s="24">
        <f t="shared" si="1"/>
        <v>614.65204</v>
      </c>
      <c r="N18" s="18">
        <f t="shared" si="7"/>
        <v>20.570684069611783</v>
      </c>
      <c r="O18" s="18">
        <v>1.157</v>
      </c>
      <c r="P18" s="19">
        <f t="shared" si="2"/>
        <v>277.49488</v>
      </c>
      <c r="Q18" s="18">
        <f t="shared" si="3"/>
        <v>9.286977242302545</v>
      </c>
      <c r="R18" s="18">
        <v>1.157</v>
      </c>
      <c r="S18" s="19">
        <f t="shared" si="4"/>
        <v>138.74744</v>
      </c>
      <c r="T18" s="18">
        <f t="shared" si="5"/>
        <v>4.643488621151272</v>
      </c>
    </row>
    <row r="19" spans="2:20" ht="12.75">
      <c r="B19" s="62"/>
      <c r="C19" s="25" t="s">
        <v>18</v>
      </c>
      <c r="D19" s="6">
        <v>15</v>
      </c>
      <c r="E19" s="7" t="s">
        <v>7</v>
      </c>
      <c r="F19" s="7">
        <v>9155</v>
      </c>
      <c r="G19" s="7">
        <v>0.68</v>
      </c>
      <c r="H19" s="8">
        <v>0.695</v>
      </c>
      <c r="I19" s="22">
        <v>1.147</v>
      </c>
      <c r="J19" s="19">
        <f t="shared" si="0"/>
        <v>670.15769</v>
      </c>
      <c r="K19" s="18">
        <f t="shared" si="6"/>
        <v>22.428302878179384</v>
      </c>
      <c r="L19" s="23">
        <v>1.043</v>
      </c>
      <c r="M19" s="24">
        <f t="shared" si="1"/>
        <v>609.39361</v>
      </c>
      <c r="N19" s="18">
        <f t="shared" si="7"/>
        <v>20.394699129852743</v>
      </c>
      <c r="O19" s="18">
        <v>1.147</v>
      </c>
      <c r="P19" s="19">
        <f t="shared" si="2"/>
        <v>275.09648</v>
      </c>
      <c r="Q19" s="18">
        <f t="shared" si="3"/>
        <v>9.206709504685408</v>
      </c>
      <c r="R19" s="18">
        <v>1.147</v>
      </c>
      <c r="S19" s="19">
        <f t="shared" si="4"/>
        <v>137.54824</v>
      </c>
      <c r="T19" s="18">
        <f t="shared" si="5"/>
        <v>4.603354752342704</v>
      </c>
    </row>
    <row r="20" spans="2:20" ht="12.75">
      <c r="B20" s="62"/>
      <c r="C20" s="25" t="s">
        <v>19</v>
      </c>
      <c r="D20" s="6">
        <v>16</v>
      </c>
      <c r="E20" s="7" t="s">
        <v>7</v>
      </c>
      <c r="F20" s="7">
        <v>11550</v>
      </c>
      <c r="G20" s="7">
        <v>0.605</v>
      </c>
      <c r="H20" s="8">
        <v>0.676</v>
      </c>
      <c r="I20" s="22">
        <v>1.115</v>
      </c>
      <c r="J20" s="19">
        <f t="shared" si="0"/>
        <v>651.46105</v>
      </c>
      <c r="K20" s="18">
        <f t="shared" si="6"/>
        <v>21.802578647925035</v>
      </c>
      <c r="L20" s="23">
        <v>1.014</v>
      </c>
      <c r="M20" s="24">
        <f t="shared" si="1"/>
        <v>592.44978</v>
      </c>
      <c r="N20" s="18">
        <f t="shared" si="7"/>
        <v>19.827636546184742</v>
      </c>
      <c r="O20" s="18">
        <v>1.115</v>
      </c>
      <c r="P20" s="19">
        <f t="shared" si="2"/>
        <v>267.4216</v>
      </c>
      <c r="Q20" s="18">
        <f t="shared" si="3"/>
        <v>8.949852744310576</v>
      </c>
      <c r="R20" s="18">
        <v>1.115</v>
      </c>
      <c r="S20" s="19">
        <f t="shared" si="4"/>
        <v>133.7108</v>
      </c>
      <c r="T20" s="18">
        <f t="shared" si="5"/>
        <v>4.474926372155288</v>
      </c>
    </row>
    <row r="21" spans="2:20" ht="12.75">
      <c r="B21" s="62"/>
      <c r="C21" s="25" t="s">
        <v>20</v>
      </c>
      <c r="D21" s="6">
        <v>8</v>
      </c>
      <c r="E21" s="7" t="s">
        <v>7</v>
      </c>
      <c r="F21" s="7">
        <v>7095</v>
      </c>
      <c r="G21" s="7">
        <v>0.452</v>
      </c>
      <c r="H21" s="8">
        <v>0.642</v>
      </c>
      <c r="I21" s="22">
        <v>1.059</v>
      </c>
      <c r="J21" s="19">
        <f t="shared" si="0"/>
        <v>618.7419299999999</v>
      </c>
      <c r="K21" s="18">
        <f t="shared" si="6"/>
        <v>20.707561244979917</v>
      </c>
      <c r="L21" s="23">
        <v>0.963</v>
      </c>
      <c r="M21" s="24">
        <f t="shared" si="1"/>
        <v>562.65201</v>
      </c>
      <c r="N21" s="18">
        <f t="shared" si="7"/>
        <v>18.830388554216867</v>
      </c>
      <c r="O21" s="18">
        <v>1.059</v>
      </c>
      <c r="P21" s="19">
        <f t="shared" si="2"/>
        <v>253.99056</v>
      </c>
      <c r="Q21" s="18">
        <f t="shared" si="3"/>
        <v>8.500353413654619</v>
      </c>
      <c r="R21" s="18">
        <v>1.059</v>
      </c>
      <c r="S21" s="19">
        <f t="shared" si="4"/>
        <v>126.99528</v>
      </c>
      <c r="T21" s="18">
        <f t="shared" si="5"/>
        <v>4.250176706827309</v>
      </c>
    </row>
    <row r="22" spans="2:20" ht="12.75">
      <c r="B22" s="62"/>
      <c r="C22" s="25" t="s">
        <v>21</v>
      </c>
      <c r="D22" s="6">
        <v>14</v>
      </c>
      <c r="E22" s="7" t="s">
        <v>7</v>
      </c>
      <c r="F22" s="7">
        <v>12441</v>
      </c>
      <c r="G22" s="7">
        <v>0.527</v>
      </c>
      <c r="H22" s="8">
        <v>0.61</v>
      </c>
      <c r="I22" s="22">
        <v>1.007</v>
      </c>
      <c r="J22" s="19">
        <f t="shared" si="0"/>
        <v>588.35989</v>
      </c>
      <c r="K22" s="18">
        <f t="shared" si="6"/>
        <v>19.6907593708166</v>
      </c>
      <c r="L22" s="23">
        <v>0.915</v>
      </c>
      <c r="M22" s="24">
        <f t="shared" si="1"/>
        <v>534.60705</v>
      </c>
      <c r="N22" s="18">
        <f t="shared" si="7"/>
        <v>17.89180220883534</v>
      </c>
      <c r="O22" s="18">
        <v>1.007</v>
      </c>
      <c r="P22" s="19">
        <f t="shared" si="2"/>
        <v>241.51887999999997</v>
      </c>
      <c r="Q22" s="18">
        <f t="shared" si="3"/>
        <v>8.082961178045515</v>
      </c>
      <c r="R22" s="18">
        <v>1.007</v>
      </c>
      <c r="S22" s="19">
        <f t="shared" si="4"/>
        <v>120.75943999999998</v>
      </c>
      <c r="T22" s="18">
        <f t="shared" si="5"/>
        <v>4.041480589022758</v>
      </c>
    </row>
    <row r="23" spans="2:20" ht="12.75">
      <c r="B23" s="62"/>
      <c r="C23" s="25" t="s">
        <v>22</v>
      </c>
      <c r="D23" s="6">
        <v>13</v>
      </c>
      <c r="E23" s="7" t="s">
        <v>7</v>
      </c>
      <c r="F23" s="7">
        <v>8891</v>
      </c>
      <c r="G23" s="7">
        <v>0.39</v>
      </c>
      <c r="H23" s="8">
        <v>0.595</v>
      </c>
      <c r="I23" s="22">
        <v>0.982</v>
      </c>
      <c r="J23" s="19">
        <f t="shared" si="0"/>
        <v>573.7531399999999</v>
      </c>
      <c r="K23" s="18">
        <f t="shared" si="6"/>
        <v>19.201912315930386</v>
      </c>
      <c r="L23" s="23">
        <v>0.893</v>
      </c>
      <c r="M23" s="24">
        <f t="shared" si="1"/>
        <v>521.75311</v>
      </c>
      <c r="N23" s="18">
        <f t="shared" si="7"/>
        <v>17.461616800535477</v>
      </c>
      <c r="O23" s="18">
        <v>0.982</v>
      </c>
      <c r="P23" s="19">
        <f t="shared" si="2"/>
        <v>235.52288</v>
      </c>
      <c r="Q23" s="18">
        <f t="shared" si="3"/>
        <v>7.882291834002677</v>
      </c>
      <c r="R23" s="18">
        <v>0.982</v>
      </c>
      <c r="S23" s="19">
        <f t="shared" si="4"/>
        <v>117.76144</v>
      </c>
      <c r="T23" s="18">
        <f t="shared" si="5"/>
        <v>3.9411459170013385</v>
      </c>
    </row>
    <row r="24" spans="2:20" s="26" customFormat="1" ht="12.75">
      <c r="B24" s="62"/>
      <c r="C24" s="25" t="s">
        <v>23</v>
      </c>
      <c r="D24" s="6">
        <v>11</v>
      </c>
      <c r="E24" s="7" t="s">
        <v>7</v>
      </c>
      <c r="F24" s="7">
        <v>10421</v>
      </c>
      <c r="G24" s="7">
        <v>0.512</v>
      </c>
      <c r="H24" s="8">
        <v>0.568</v>
      </c>
      <c r="I24" s="22">
        <v>0.937</v>
      </c>
      <c r="J24" s="19">
        <f t="shared" si="0"/>
        <v>547.46099</v>
      </c>
      <c r="K24" s="18">
        <f t="shared" si="6"/>
        <v>18.32198761713521</v>
      </c>
      <c r="L24" s="23">
        <v>0.852</v>
      </c>
      <c r="M24" s="24">
        <f t="shared" si="1"/>
        <v>497.79803999999996</v>
      </c>
      <c r="N24" s="18">
        <f t="shared" si="7"/>
        <v>16.65990763052209</v>
      </c>
      <c r="O24" s="18">
        <v>0.937</v>
      </c>
      <c r="P24" s="19">
        <f t="shared" si="2"/>
        <v>224.73008000000002</v>
      </c>
      <c r="Q24" s="18">
        <f t="shared" si="3"/>
        <v>7.52108701472557</v>
      </c>
      <c r="R24" s="18">
        <v>0.937</v>
      </c>
      <c r="S24" s="19">
        <f t="shared" si="4"/>
        <v>112.36504000000001</v>
      </c>
      <c r="T24" s="18">
        <f t="shared" si="5"/>
        <v>3.760543507362785</v>
      </c>
    </row>
    <row r="25" spans="2:20" ht="12.75">
      <c r="B25" s="51" t="s">
        <v>24</v>
      </c>
      <c r="C25" s="25" t="s">
        <v>25</v>
      </c>
      <c r="D25" s="6">
        <v>17</v>
      </c>
      <c r="E25" s="7" t="s">
        <v>24</v>
      </c>
      <c r="F25" s="7">
        <v>11870</v>
      </c>
      <c r="G25" s="7">
        <v>0.634</v>
      </c>
      <c r="H25" s="8">
        <v>0.67</v>
      </c>
      <c r="I25" s="22">
        <v>1.106</v>
      </c>
      <c r="J25" s="19">
        <f t="shared" si="0"/>
        <v>646.20262</v>
      </c>
      <c r="K25" s="18">
        <f t="shared" si="6"/>
        <v>21.626593708166</v>
      </c>
      <c r="L25" s="23">
        <v>1.005</v>
      </c>
      <c r="M25" s="24">
        <f t="shared" si="1"/>
        <v>587.1913499999999</v>
      </c>
      <c r="N25" s="18">
        <f t="shared" si="7"/>
        <v>19.651651606425702</v>
      </c>
      <c r="O25" s="18">
        <v>1.106</v>
      </c>
      <c r="P25" s="19">
        <f t="shared" si="2"/>
        <v>265.26304000000005</v>
      </c>
      <c r="Q25" s="18">
        <f t="shared" si="3"/>
        <v>8.877611780455156</v>
      </c>
      <c r="R25" s="18">
        <v>1.106</v>
      </c>
      <c r="S25" s="19">
        <f t="shared" si="4"/>
        <v>132.63152000000002</v>
      </c>
      <c r="T25" s="18">
        <f t="shared" si="5"/>
        <v>4.438805890227578</v>
      </c>
    </row>
    <row r="26" spans="2:20" ht="12.75">
      <c r="B26" s="51"/>
      <c r="C26" s="27" t="s">
        <v>26</v>
      </c>
      <c r="D26" s="6">
        <v>19</v>
      </c>
      <c r="E26" s="7" t="s">
        <v>24</v>
      </c>
      <c r="F26" s="7">
        <v>12728</v>
      </c>
      <c r="G26" s="7">
        <v>0.413</v>
      </c>
      <c r="H26" s="8">
        <v>0.62</v>
      </c>
      <c r="I26" s="22">
        <v>1.023</v>
      </c>
      <c r="J26" s="19">
        <f t="shared" si="0"/>
        <v>597.7082099999999</v>
      </c>
      <c r="K26" s="18">
        <f t="shared" si="6"/>
        <v>20.00362148594377</v>
      </c>
      <c r="L26" s="23">
        <v>0.93</v>
      </c>
      <c r="M26" s="24">
        <f t="shared" si="1"/>
        <v>543.3711</v>
      </c>
      <c r="N26" s="18">
        <f t="shared" si="7"/>
        <v>18.18511044176707</v>
      </c>
      <c r="O26" s="18">
        <v>1.023</v>
      </c>
      <c r="P26" s="19">
        <f t="shared" si="2"/>
        <v>245.35631999999998</v>
      </c>
      <c r="Q26" s="18">
        <f t="shared" si="3"/>
        <v>8.21138955823293</v>
      </c>
      <c r="R26" s="18">
        <v>1.023</v>
      </c>
      <c r="S26" s="19">
        <f t="shared" si="4"/>
        <v>122.67815999999999</v>
      </c>
      <c r="T26" s="18">
        <f t="shared" si="5"/>
        <v>4.105694779116465</v>
      </c>
    </row>
    <row r="27" spans="2:20" ht="12.75">
      <c r="B27" s="51"/>
      <c r="C27" s="27" t="s">
        <v>27</v>
      </c>
      <c r="D27" s="6">
        <v>18</v>
      </c>
      <c r="E27" s="7" t="s">
        <v>24</v>
      </c>
      <c r="F27" s="7">
        <v>19657</v>
      </c>
      <c r="G27" s="7">
        <v>0.47</v>
      </c>
      <c r="H27" s="8">
        <v>0.547</v>
      </c>
      <c r="I27" s="22">
        <v>0.903</v>
      </c>
      <c r="J27" s="19">
        <f t="shared" si="0"/>
        <v>527.59581</v>
      </c>
      <c r="K27" s="18">
        <f t="shared" si="6"/>
        <v>17.657155622489963</v>
      </c>
      <c r="L27" s="23">
        <v>0.821</v>
      </c>
      <c r="M27" s="24">
        <f t="shared" si="1"/>
        <v>479.68566999999996</v>
      </c>
      <c r="N27" s="18">
        <f t="shared" si="7"/>
        <v>16.053737282463185</v>
      </c>
      <c r="O27" s="18">
        <v>0.903</v>
      </c>
      <c r="P27" s="19">
        <f t="shared" si="2"/>
        <v>216.57552</v>
      </c>
      <c r="Q27" s="18">
        <f t="shared" si="3"/>
        <v>7.2481767068273095</v>
      </c>
      <c r="R27" s="18">
        <v>0.903</v>
      </c>
      <c r="S27" s="19">
        <f t="shared" si="4"/>
        <v>108.28776</v>
      </c>
      <c r="T27" s="18">
        <f t="shared" si="5"/>
        <v>3.6240883534136548</v>
      </c>
    </row>
    <row r="28" spans="2:20" ht="12.75">
      <c r="B28" s="51"/>
      <c r="C28" s="27" t="s">
        <v>28</v>
      </c>
      <c r="D28" s="6">
        <v>23</v>
      </c>
      <c r="E28" s="7" t="s">
        <v>24</v>
      </c>
      <c r="F28" s="7">
        <v>1845</v>
      </c>
      <c r="G28" s="7">
        <v>0.41</v>
      </c>
      <c r="H28" s="8">
        <v>0.538</v>
      </c>
      <c r="I28" s="22">
        <v>0.888</v>
      </c>
      <c r="J28" s="19">
        <f t="shared" si="0"/>
        <v>518.83176</v>
      </c>
      <c r="K28" s="18">
        <f t="shared" si="6"/>
        <v>17.363847389558234</v>
      </c>
      <c r="L28" s="23">
        <v>0.807</v>
      </c>
      <c r="M28" s="24">
        <f t="shared" si="1"/>
        <v>471.50589</v>
      </c>
      <c r="N28" s="18">
        <f t="shared" si="7"/>
        <v>15.77998293172691</v>
      </c>
      <c r="O28" s="18">
        <v>0.888</v>
      </c>
      <c r="P28" s="19">
        <f t="shared" si="2"/>
        <v>212.97792</v>
      </c>
      <c r="Q28" s="18">
        <f t="shared" si="3"/>
        <v>7.127775100401607</v>
      </c>
      <c r="R28" s="18">
        <v>0.888</v>
      </c>
      <c r="S28" s="19">
        <f t="shared" si="4"/>
        <v>106.48896</v>
      </c>
      <c r="T28" s="18">
        <f t="shared" si="5"/>
        <v>3.5638875502008034</v>
      </c>
    </row>
    <row r="29" spans="2:20" ht="12.75">
      <c r="B29" s="51"/>
      <c r="C29" s="27" t="s">
        <v>29</v>
      </c>
      <c r="D29" s="6">
        <v>24</v>
      </c>
      <c r="E29" s="7" t="s">
        <v>24</v>
      </c>
      <c r="F29" s="7">
        <v>12194</v>
      </c>
      <c r="G29" s="7">
        <v>0.494</v>
      </c>
      <c r="H29" s="8">
        <v>0.43</v>
      </c>
      <c r="I29" s="22">
        <v>0.71</v>
      </c>
      <c r="J29" s="19">
        <f t="shared" si="0"/>
        <v>414.83169999999996</v>
      </c>
      <c r="K29" s="18">
        <f t="shared" si="6"/>
        <v>13.883256358768406</v>
      </c>
      <c r="L29" s="23">
        <v>0.645</v>
      </c>
      <c r="M29" s="24">
        <f t="shared" si="1"/>
        <v>376.85415</v>
      </c>
      <c r="N29" s="18">
        <f t="shared" si="7"/>
        <v>12.612254016064258</v>
      </c>
      <c r="O29" s="18">
        <v>0.71</v>
      </c>
      <c r="P29" s="19">
        <f t="shared" si="2"/>
        <v>170.2864</v>
      </c>
      <c r="Q29" s="18">
        <f t="shared" si="3"/>
        <v>5.6990093708166</v>
      </c>
      <c r="R29" s="18">
        <v>0.71</v>
      </c>
      <c r="S29" s="19">
        <f t="shared" si="4"/>
        <v>85.1432</v>
      </c>
      <c r="T29" s="18">
        <f t="shared" si="5"/>
        <v>2.8495046854083</v>
      </c>
    </row>
    <row r="30" spans="2:20" ht="12.75">
      <c r="B30" s="51"/>
      <c r="C30" s="27" t="s">
        <v>30</v>
      </c>
      <c r="D30" s="6">
        <v>26</v>
      </c>
      <c r="E30" s="7" t="s">
        <v>24</v>
      </c>
      <c r="F30" s="7">
        <v>4845</v>
      </c>
      <c r="G30" s="7">
        <v>0.292</v>
      </c>
      <c r="H30" s="8">
        <v>0.41</v>
      </c>
      <c r="I30" s="22">
        <v>0.677</v>
      </c>
      <c r="J30" s="19">
        <f t="shared" si="0"/>
        <v>395.55079</v>
      </c>
      <c r="K30" s="18">
        <f t="shared" si="6"/>
        <v>13.237978246318608</v>
      </c>
      <c r="L30" s="23">
        <v>0.615</v>
      </c>
      <c r="M30" s="24">
        <f t="shared" si="1"/>
        <v>359.32605</v>
      </c>
      <c r="N30" s="18">
        <f t="shared" si="7"/>
        <v>12.025637550200804</v>
      </c>
      <c r="O30" s="18">
        <v>0.677</v>
      </c>
      <c r="P30" s="19">
        <f t="shared" si="2"/>
        <v>162.37168000000003</v>
      </c>
      <c r="Q30" s="18">
        <f t="shared" si="3"/>
        <v>5.434125836680055</v>
      </c>
      <c r="R30" s="18">
        <v>0.677</v>
      </c>
      <c r="S30" s="19">
        <f t="shared" si="4"/>
        <v>81.18584000000001</v>
      </c>
      <c r="T30" s="18">
        <f t="shared" si="5"/>
        <v>2.7170629183400274</v>
      </c>
    </row>
    <row r="31" spans="2:20" ht="12.75">
      <c r="B31" s="51"/>
      <c r="C31" s="27" t="s">
        <v>31</v>
      </c>
      <c r="D31" s="6">
        <v>22</v>
      </c>
      <c r="E31" s="7" t="s">
        <v>24</v>
      </c>
      <c r="F31" s="7">
        <v>16675</v>
      </c>
      <c r="G31" s="7">
        <v>0.341</v>
      </c>
      <c r="H31" s="8">
        <v>0.4</v>
      </c>
      <c r="I31" s="22">
        <v>0.66</v>
      </c>
      <c r="J31" s="19">
        <f t="shared" si="0"/>
        <v>385.6182</v>
      </c>
      <c r="K31" s="18">
        <f t="shared" si="6"/>
        <v>12.905562248995984</v>
      </c>
      <c r="L31" s="23">
        <v>0.6</v>
      </c>
      <c r="M31" s="24">
        <f t="shared" si="1"/>
        <v>350.56199999999995</v>
      </c>
      <c r="N31" s="18">
        <f t="shared" si="7"/>
        <v>11.732329317269075</v>
      </c>
      <c r="O31" s="18">
        <v>0.66</v>
      </c>
      <c r="P31" s="19">
        <f t="shared" si="2"/>
        <v>158.2944</v>
      </c>
      <c r="Q31" s="18">
        <f t="shared" si="3"/>
        <v>5.2976706827309235</v>
      </c>
      <c r="R31" s="18">
        <v>0.66</v>
      </c>
      <c r="S31" s="19">
        <f t="shared" si="4"/>
        <v>79.1472</v>
      </c>
      <c r="T31" s="18">
        <f t="shared" si="5"/>
        <v>2.6488353413654617</v>
      </c>
    </row>
    <row r="32" spans="2:20" ht="12.75">
      <c r="B32" s="51"/>
      <c r="C32" s="27" t="s">
        <v>32</v>
      </c>
      <c r="D32" s="6">
        <v>21</v>
      </c>
      <c r="E32" s="7" t="s">
        <v>24</v>
      </c>
      <c r="F32" s="7">
        <v>10483</v>
      </c>
      <c r="G32" s="7">
        <v>0.388</v>
      </c>
      <c r="H32" s="8">
        <v>0.398</v>
      </c>
      <c r="I32" s="22">
        <v>0.657</v>
      </c>
      <c r="J32" s="19">
        <f t="shared" si="0"/>
        <v>383.86539</v>
      </c>
      <c r="K32" s="18">
        <f t="shared" si="6"/>
        <v>12.846900602409638</v>
      </c>
      <c r="L32" s="23">
        <v>0.597</v>
      </c>
      <c r="M32" s="24">
        <f t="shared" si="1"/>
        <v>348.80919</v>
      </c>
      <c r="N32" s="18">
        <f t="shared" si="7"/>
        <v>11.67366767068273</v>
      </c>
      <c r="O32" s="18">
        <v>0.657</v>
      </c>
      <c r="P32" s="19">
        <f t="shared" si="2"/>
        <v>157.57488</v>
      </c>
      <c r="Q32" s="18">
        <f t="shared" si="3"/>
        <v>5.273590361445784</v>
      </c>
      <c r="R32" s="18">
        <v>0.657</v>
      </c>
      <c r="S32" s="19">
        <f t="shared" si="4"/>
        <v>78.78744</v>
      </c>
      <c r="T32" s="18">
        <f t="shared" si="5"/>
        <v>2.636795180722892</v>
      </c>
    </row>
    <row r="33" spans="2:20" ht="12.75">
      <c r="B33" s="51"/>
      <c r="C33" s="27" t="s">
        <v>33</v>
      </c>
      <c r="D33" s="6">
        <v>20</v>
      </c>
      <c r="E33" s="7" t="s">
        <v>24</v>
      </c>
      <c r="F33" s="7">
        <v>1687</v>
      </c>
      <c r="G33" s="7">
        <v>0.333</v>
      </c>
      <c r="H33" s="8">
        <v>0.365</v>
      </c>
      <c r="I33" s="22">
        <v>0.602</v>
      </c>
      <c r="J33" s="19">
        <f t="shared" si="0"/>
        <v>351.73053999999996</v>
      </c>
      <c r="K33" s="18">
        <f t="shared" si="6"/>
        <v>11.771437081659972</v>
      </c>
      <c r="L33" s="23">
        <v>0.548</v>
      </c>
      <c r="M33" s="24">
        <f t="shared" si="1"/>
        <v>320.17996</v>
      </c>
      <c r="N33" s="18">
        <f t="shared" si="7"/>
        <v>10.715527443105756</v>
      </c>
      <c r="O33" s="18">
        <v>0.602</v>
      </c>
      <c r="P33" s="19">
        <f t="shared" si="2"/>
        <v>144.38368</v>
      </c>
      <c r="Q33" s="18">
        <f t="shared" si="3"/>
        <v>4.832117804551539</v>
      </c>
      <c r="R33" s="18">
        <v>0.602</v>
      </c>
      <c r="S33" s="19">
        <f t="shared" si="4"/>
        <v>72.19184</v>
      </c>
      <c r="T33" s="18">
        <f t="shared" si="5"/>
        <v>2.4160589022757697</v>
      </c>
    </row>
    <row r="34" spans="2:20" ht="12.75">
      <c r="B34" s="51"/>
      <c r="C34" s="27" t="s">
        <v>34</v>
      </c>
      <c r="D34" s="6">
        <v>25</v>
      </c>
      <c r="E34" s="7" t="s">
        <v>24</v>
      </c>
      <c r="F34" s="7">
        <v>5553</v>
      </c>
      <c r="G34" s="7">
        <v>0.246</v>
      </c>
      <c r="H34" s="8">
        <v>0.35</v>
      </c>
      <c r="I34" s="22">
        <v>0.578</v>
      </c>
      <c r="J34" s="19">
        <f t="shared" si="0"/>
        <v>337.70806</v>
      </c>
      <c r="K34" s="18">
        <f t="shared" si="6"/>
        <v>11.30214390896921</v>
      </c>
      <c r="L34" s="23">
        <v>0.525</v>
      </c>
      <c r="M34" s="24">
        <f t="shared" si="1"/>
        <v>306.74175</v>
      </c>
      <c r="N34" s="18">
        <f t="shared" si="7"/>
        <v>10.265788152610442</v>
      </c>
      <c r="O34" s="18">
        <v>0.578</v>
      </c>
      <c r="P34" s="19">
        <f t="shared" si="2"/>
        <v>138.62752</v>
      </c>
      <c r="Q34" s="18">
        <f t="shared" si="3"/>
        <v>4.6394752342704155</v>
      </c>
      <c r="R34" s="18">
        <v>0.578</v>
      </c>
      <c r="S34" s="19">
        <f t="shared" si="4"/>
        <v>69.31376</v>
      </c>
      <c r="T34" s="18">
        <f t="shared" si="5"/>
        <v>2.3197376171352078</v>
      </c>
    </row>
    <row r="35" spans="2:20" ht="12.75">
      <c r="B35" s="65" t="s">
        <v>35</v>
      </c>
      <c r="C35" s="27" t="s">
        <v>36</v>
      </c>
      <c r="D35" s="6">
        <v>27</v>
      </c>
      <c r="E35" s="7" t="s">
        <v>35</v>
      </c>
      <c r="F35" s="7">
        <v>12563</v>
      </c>
      <c r="G35" s="7">
        <v>0.478</v>
      </c>
      <c r="H35" s="8">
        <v>0.668</v>
      </c>
      <c r="I35" s="22">
        <v>1.102</v>
      </c>
      <c r="J35" s="19">
        <f t="shared" si="0"/>
        <v>643.86554</v>
      </c>
      <c r="K35" s="18">
        <f t="shared" si="6"/>
        <v>21.548378179384205</v>
      </c>
      <c r="L35" s="23">
        <v>1.002</v>
      </c>
      <c r="M35" s="24">
        <f t="shared" si="1"/>
        <v>585.43854</v>
      </c>
      <c r="N35" s="18">
        <f t="shared" si="7"/>
        <v>19.592989959839358</v>
      </c>
      <c r="O35" s="18">
        <v>1.102</v>
      </c>
      <c r="P35" s="19">
        <f t="shared" si="2"/>
        <v>264.30368000000004</v>
      </c>
      <c r="Q35" s="18">
        <f t="shared" si="3"/>
        <v>8.8455046854083</v>
      </c>
      <c r="R35" s="18">
        <v>1.102</v>
      </c>
      <c r="S35" s="19">
        <f t="shared" si="4"/>
        <v>132.15184000000002</v>
      </c>
      <c r="T35" s="18">
        <f t="shared" si="5"/>
        <v>4.42275234270415</v>
      </c>
    </row>
    <row r="36" spans="2:20" ht="12.75">
      <c r="B36" s="65"/>
      <c r="C36" s="27" t="s">
        <v>37</v>
      </c>
      <c r="D36" s="6">
        <v>29</v>
      </c>
      <c r="E36" s="7" t="s">
        <v>35</v>
      </c>
      <c r="F36" s="7">
        <v>9185</v>
      </c>
      <c r="G36" s="7">
        <v>0.46</v>
      </c>
      <c r="H36" s="8">
        <v>0.665</v>
      </c>
      <c r="I36" s="22">
        <v>0.992</v>
      </c>
      <c r="J36" s="19">
        <f t="shared" si="0"/>
        <v>579.59584</v>
      </c>
      <c r="K36" s="18">
        <f t="shared" si="6"/>
        <v>19.39745113788487</v>
      </c>
      <c r="L36" s="23">
        <v>0.902</v>
      </c>
      <c r="M36" s="24">
        <f t="shared" si="1"/>
        <v>527.01154</v>
      </c>
      <c r="N36" s="18">
        <f t="shared" si="7"/>
        <v>17.63760174029451</v>
      </c>
      <c r="O36" s="18">
        <v>0.992</v>
      </c>
      <c r="P36" s="19">
        <f t="shared" si="2"/>
        <v>237.92128</v>
      </c>
      <c r="Q36" s="18">
        <f t="shared" si="3"/>
        <v>7.9625595716198125</v>
      </c>
      <c r="R36" s="18">
        <v>0.992</v>
      </c>
      <c r="S36" s="19">
        <f t="shared" si="4"/>
        <v>118.96064</v>
      </c>
      <c r="T36" s="18">
        <f t="shared" si="5"/>
        <v>3.9812797858099063</v>
      </c>
    </row>
    <row r="37" spans="2:20" ht="12.75">
      <c r="B37" s="65"/>
      <c r="C37" s="27" t="s">
        <v>38</v>
      </c>
      <c r="D37" s="6">
        <v>30</v>
      </c>
      <c r="E37" s="7" t="s">
        <v>35</v>
      </c>
      <c r="F37" s="7">
        <v>4573</v>
      </c>
      <c r="G37" s="7">
        <v>0.365</v>
      </c>
      <c r="H37" s="8">
        <v>0.518</v>
      </c>
      <c r="I37" s="22">
        <v>0.855</v>
      </c>
      <c r="J37" s="19">
        <f t="shared" si="0"/>
        <v>499.55084999999997</v>
      </c>
      <c r="K37" s="18">
        <f t="shared" si="6"/>
        <v>16.718569277108433</v>
      </c>
      <c r="L37" s="23">
        <v>0.777</v>
      </c>
      <c r="M37" s="24">
        <f t="shared" si="1"/>
        <v>453.97779</v>
      </c>
      <c r="N37" s="18">
        <f t="shared" si="7"/>
        <v>15.193366465863456</v>
      </c>
      <c r="O37" s="18">
        <v>0.855</v>
      </c>
      <c r="P37" s="19">
        <f t="shared" si="2"/>
        <v>205.0632</v>
      </c>
      <c r="Q37" s="18">
        <f t="shared" si="3"/>
        <v>6.86289156626506</v>
      </c>
      <c r="R37" s="18">
        <v>0.855</v>
      </c>
      <c r="S37" s="19">
        <f t="shared" si="4"/>
        <v>102.5316</v>
      </c>
      <c r="T37" s="18">
        <f t="shared" si="5"/>
        <v>3.43144578313253</v>
      </c>
    </row>
    <row r="38" spans="2:20" ht="12.75">
      <c r="B38" s="65"/>
      <c r="C38" s="27" t="s">
        <v>39</v>
      </c>
      <c r="D38" s="6">
        <v>32</v>
      </c>
      <c r="E38" s="7" t="s">
        <v>35</v>
      </c>
      <c r="F38" s="7">
        <v>11188</v>
      </c>
      <c r="G38" s="7">
        <v>0.446</v>
      </c>
      <c r="H38" s="8">
        <v>0.345</v>
      </c>
      <c r="I38" s="22">
        <v>0.569</v>
      </c>
      <c r="J38" s="19">
        <f t="shared" si="0"/>
        <v>332.44962999999996</v>
      </c>
      <c r="K38" s="18">
        <f t="shared" si="6"/>
        <v>11.126158969210174</v>
      </c>
      <c r="L38" s="23">
        <v>0.518</v>
      </c>
      <c r="M38" s="24">
        <f t="shared" si="1"/>
        <v>302.65186</v>
      </c>
      <c r="N38" s="18">
        <f t="shared" si="7"/>
        <v>10.128910977242302</v>
      </c>
      <c r="O38" s="18">
        <v>0.569</v>
      </c>
      <c r="P38" s="19">
        <f t="shared" si="2"/>
        <v>136.46895999999998</v>
      </c>
      <c r="Q38" s="18">
        <f t="shared" si="3"/>
        <v>4.567234270414993</v>
      </c>
      <c r="R38" s="18">
        <v>0.569</v>
      </c>
      <c r="S38" s="19">
        <f t="shared" si="4"/>
        <v>68.23447999999999</v>
      </c>
      <c r="T38" s="18">
        <f t="shared" si="5"/>
        <v>2.2836171352074963</v>
      </c>
    </row>
    <row r="39" spans="2:20" ht="12.75">
      <c r="B39" s="65"/>
      <c r="C39" s="27" t="s">
        <v>40</v>
      </c>
      <c r="D39" s="6">
        <v>34</v>
      </c>
      <c r="E39" s="7" t="s">
        <v>35</v>
      </c>
      <c r="F39" s="7">
        <v>10387</v>
      </c>
      <c r="G39" s="7">
        <v>0.313</v>
      </c>
      <c r="H39" s="8">
        <v>0.298</v>
      </c>
      <c r="I39" s="22">
        <v>0.492</v>
      </c>
      <c r="J39" s="19">
        <f t="shared" si="0"/>
        <v>287.46083999999996</v>
      </c>
      <c r="K39" s="18">
        <f t="shared" si="6"/>
        <v>9.620510040160642</v>
      </c>
      <c r="L39" s="23">
        <v>0.447</v>
      </c>
      <c r="M39" s="24">
        <f t="shared" si="1"/>
        <v>261.16868999999997</v>
      </c>
      <c r="N39" s="18">
        <f t="shared" si="7"/>
        <v>8.740585341365462</v>
      </c>
      <c r="O39" s="18">
        <v>0.492</v>
      </c>
      <c r="P39" s="19">
        <f t="shared" si="2"/>
        <v>118.00128</v>
      </c>
      <c r="Q39" s="18">
        <f t="shared" si="3"/>
        <v>3.949172690763052</v>
      </c>
      <c r="R39" s="18">
        <v>0.492</v>
      </c>
      <c r="S39" s="19">
        <f t="shared" si="4"/>
        <v>59.00064</v>
      </c>
      <c r="T39" s="18">
        <f t="shared" si="5"/>
        <v>1.974586345381526</v>
      </c>
    </row>
    <row r="40" spans="2:20" ht="12.75">
      <c r="B40" s="65"/>
      <c r="C40" s="27" t="s">
        <v>41</v>
      </c>
      <c r="D40" s="6">
        <v>31</v>
      </c>
      <c r="E40" s="7" t="s">
        <v>35</v>
      </c>
      <c r="F40" s="7">
        <v>7340</v>
      </c>
      <c r="G40" s="7">
        <v>0.288</v>
      </c>
      <c r="H40" s="8">
        <v>0.288</v>
      </c>
      <c r="I40" s="22">
        <v>0.475</v>
      </c>
      <c r="J40" s="19">
        <f t="shared" si="0"/>
        <v>277.52824999999996</v>
      </c>
      <c r="K40" s="18">
        <f t="shared" si="6"/>
        <v>9.288094042838017</v>
      </c>
      <c r="L40" s="23">
        <v>0.432</v>
      </c>
      <c r="M40" s="24">
        <f t="shared" si="1"/>
        <v>252.40464</v>
      </c>
      <c r="N40" s="18">
        <f t="shared" si="7"/>
        <v>8.447277108433735</v>
      </c>
      <c r="O40" s="18">
        <v>0.475</v>
      </c>
      <c r="P40" s="19">
        <f t="shared" si="2"/>
        <v>113.92399999999999</v>
      </c>
      <c r="Q40" s="18">
        <f t="shared" si="3"/>
        <v>3.8127175368139223</v>
      </c>
      <c r="R40" s="18">
        <v>0.475</v>
      </c>
      <c r="S40" s="19">
        <f t="shared" si="4"/>
        <v>56.961999999999996</v>
      </c>
      <c r="T40" s="18">
        <f t="shared" si="5"/>
        <v>1.9063587684069612</v>
      </c>
    </row>
    <row r="41" spans="2:20" ht="12.75">
      <c r="B41" s="65"/>
      <c r="C41" s="27" t="s">
        <v>42</v>
      </c>
      <c r="D41" s="6">
        <v>33</v>
      </c>
      <c r="E41" s="7" t="s">
        <v>35</v>
      </c>
      <c r="F41" s="7">
        <v>9917</v>
      </c>
      <c r="G41" s="7">
        <v>0.289</v>
      </c>
      <c r="H41" s="8">
        <v>0.287</v>
      </c>
      <c r="I41" s="22">
        <v>0.474</v>
      </c>
      <c r="J41" s="19">
        <f t="shared" si="0"/>
        <v>276.94397999999995</v>
      </c>
      <c r="K41" s="18">
        <f t="shared" si="6"/>
        <v>9.26854016064257</v>
      </c>
      <c r="L41" s="23">
        <v>0.431</v>
      </c>
      <c r="M41" s="24">
        <f t="shared" si="1"/>
        <v>251.82037</v>
      </c>
      <c r="N41" s="18">
        <f t="shared" si="7"/>
        <v>8.427723226238287</v>
      </c>
      <c r="O41" s="18">
        <v>0.474</v>
      </c>
      <c r="P41" s="19">
        <f t="shared" si="2"/>
        <v>113.68415999999999</v>
      </c>
      <c r="Q41" s="18">
        <f t="shared" si="3"/>
        <v>3.804690763052209</v>
      </c>
      <c r="R41" s="18">
        <v>0.474</v>
      </c>
      <c r="S41" s="19">
        <f t="shared" si="4"/>
        <v>56.842079999999996</v>
      </c>
      <c r="T41" s="18">
        <f t="shared" si="5"/>
        <v>1.9023453815261044</v>
      </c>
    </row>
    <row r="42" spans="2:20" ht="12.75">
      <c r="B42" s="65"/>
      <c r="C42" s="27" t="s">
        <v>43</v>
      </c>
      <c r="D42" s="6">
        <v>28</v>
      </c>
      <c r="E42" s="7" t="s">
        <v>35</v>
      </c>
      <c r="F42" s="7">
        <v>4238</v>
      </c>
      <c r="G42" s="7">
        <v>0.307</v>
      </c>
      <c r="H42" s="8">
        <v>0.27</v>
      </c>
      <c r="I42" s="22">
        <v>0.446</v>
      </c>
      <c r="J42" s="19">
        <f t="shared" si="0"/>
        <v>260.58442</v>
      </c>
      <c r="K42" s="18">
        <f t="shared" si="6"/>
        <v>8.721031459170014</v>
      </c>
      <c r="L42" s="23">
        <v>0.405</v>
      </c>
      <c r="M42" s="24">
        <f t="shared" si="1"/>
        <v>236.62935000000002</v>
      </c>
      <c r="N42" s="18">
        <f t="shared" si="7"/>
        <v>7.919322289156628</v>
      </c>
      <c r="O42" s="18">
        <v>0.446</v>
      </c>
      <c r="P42" s="19">
        <f t="shared" si="2"/>
        <v>106.96864000000001</v>
      </c>
      <c r="Q42" s="18">
        <f t="shared" si="3"/>
        <v>3.5799410977242307</v>
      </c>
      <c r="R42" s="18">
        <v>0.446</v>
      </c>
      <c r="S42" s="19">
        <f t="shared" si="4"/>
        <v>53.484320000000004</v>
      </c>
      <c r="T42" s="18">
        <f t="shared" si="5"/>
        <v>1.7899705488621154</v>
      </c>
    </row>
    <row r="43" spans="2:20" ht="12.75">
      <c r="B43" s="45"/>
      <c r="C43" s="46"/>
      <c r="D43" s="47"/>
      <c r="E43" s="47"/>
      <c r="F43" s="47"/>
      <c r="G43" s="47"/>
      <c r="H43" s="48"/>
      <c r="I43" s="31"/>
      <c r="J43" s="49"/>
      <c r="K43" s="31"/>
      <c r="L43" s="31"/>
      <c r="M43" s="49"/>
      <c r="N43" s="31"/>
      <c r="O43" s="31"/>
      <c r="P43" s="49"/>
      <c r="Q43" s="31"/>
      <c r="R43" s="31"/>
      <c r="S43" s="49"/>
      <c r="T43" s="31"/>
    </row>
    <row r="48" spans="1:21" ht="11.25" customHeight="1">
      <c r="A48" s="50" t="s">
        <v>89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</row>
    <row r="49" ht="6" customHeight="1" thickBot="1"/>
    <row r="50" spans="2:20" ht="16.5" thickBot="1">
      <c r="B50" s="55" t="s">
        <v>0</v>
      </c>
      <c r="C50" s="57" t="s">
        <v>1</v>
      </c>
      <c r="D50" s="32"/>
      <c r="E50" s="32"/>
      <c r="F50" s="33"/>
      <c r="G50" s="34"/>
      <c r="H50" s="35" t="s">
        <v>2</v>
      </c>
      <c r="I50" s="59" t="s">
        <v>4</v>
      </c>
      <c r="J50" s="60"/>
      <c r="K50" s="61"/>
      <c r="L50" s="59" t="s">
        <v>85</v>
      </c>
      <c r="M50" s="60"/>
      <c r="N50" s="61"/>
      <c r="O50" s="59" t="s">
        <v>5</v>
      </c>
      <c r="P50" s="60"/>
      <c r="Q50" s="61"/>
      <c r="R50" s="59" t="s">
        <v>6</v>
      </c>
      <c r="S50" s="60"/>
      <c r="T50" s="61"/>
    </row>
    <row r="51" spans="2:20" ht="23.25" thickBot="1">
      <c r="B51" s="56"/>
      <c r="C51" s="58"/>
      <c r="D51" s="37"/>
      <c r="E51" s="37"/>
      <c r="F51" s="38"/>
      <c r="G51" s="39"/>
      <c r="H51" s="40" t="s">
        <v>3</v>
      </c>
      <c r="I51" s="36" t="s">
        <v>86</v>
      </c>
      <c r="J51" s="41" t="s">
        <v>87</v>
      </c>
      <c r="K51" s="41" t="s">
        <v>87</v>
      </c>
      <c r="L51" s="42" t="s">
        <v>86</v>
      </c>
      <c r="M51" s="43" t="s">
        <v>87</v>
      </c>
      <c r="N51" s="41" t="s">
        <v>87</v>
      </c>
      <c r="O51" s="42" t="s">
        <v>86</v>
      </c>
      <c r="P51" s="43" t="s">
        <v>87</v>
      </c>
      <c r="Q51" s="41" t="s">
        <v>87</v>
      </c>
      <c r="R51" s="42" t="s">
        <v>86</v>
      </c>
      <c r="S51" s="43" t="s">
        <v>87</v>
      </c>
      <c r="T51" s="44" t="s">
        <v>87</v>
      </c>
    </row>
    <row r="52" spans="2:20" ht="12.75">
      <c r="B52" s="51" t="s">
        <v>44</v>
      </c>
      <c r="C52" s="27" t="s">
        <v>45</v>
      </c>
      <c r="D52" s="6">
        <v>35</v>
      </c>
      <c r="E52" s="7" t="s">
        <v>44</v>
      </c>
      <c r="F52" s="7">
        <v>16820</v>
      </c>
      <c r="G52" s="7">
        <v>0.407</v>
      </c>
      <c r="H52" s="8">
        <v>0.435</v>
      </c>
      <c r="I52" s="22">
        <v>0.718</v>
      </c>
      <c r="J52" s="19">
        <f aca="true" t="shared" si="8" ref="J52:J86">I52*584.27</f>
        <v>419.50586</v>
      </c>
      <c r="K52" s="18">
        <f aca="true" t="shared" si="9" ref="K52:K86">J52/29.88</f>
        <v>14.039687416331995</v>
      </c>
      <c r="L52" s="23">
        <v>0.653</v>
      </c>
      <c r="M52" s="24">
        <f aca="true" t="shared" si="10" ref="M52:M86">L52*584.27</f>
        <v>381.52831</v>
      </c>
      <c r="N52" s="18">
        <f aca="true" t="shared" si="11" ref="N52:N86">M52/29.88</f>
        <v>12.768685073627845</v>
      </c>
      <c r="O52" s="18">
        <v>0.718</v>
      </c>
      <c r="P52" s="19">
        <f aca="true" t="shared" si="12" ref="P52:P86">O52*239.84</f>
        <v>172.20512</v>
      </c>
      <c r="Q52" s="18">
        <f aca="true" t="shared" si="13" ref="Q52:Q86">P52/29.88</f>
        <v>5.7632235609103075</v>
      </c>
      <c r="R52" s="18">
        <v>0.718</v>
      </c>
      <c r="S52" s="19">
        <f aca="true" t="shared" si="14" ref="S52:S86">R52*119.92</f>
        <v>86.10256</v>
      </c>
      <c r="T52" s="18">
        <f aca="true" t="shared" si="15" ref="T52:T86">S52/29.88</f>
        <v>2.8816117804551538</v>
      </c>
    </row>
    <row r="53" spans="2:20" ht="12.75">
      <c r="B53" s="51"/>
      <c r="C53" s="27" t="s">
        <v>46</v>
      </c>
      <c r="D53" s="6">
        <v>37</v>
      </c>
      <c r="E53" s="7" t="s">
        <v>44</v>
      </c>
      <c r="F53" s="7">
        <v>6831</v>
      </c>
      <c r="G53" s="7">
        <v>0.495</v>
      </c>
      <c r="H53" s="8">
        <v>0.34</v>
      </c>
      <c r="I53" s="22">
        <v>0.561</v>
      </c>
      <c r="J53" s="19">
        <f t="shared" si="8"/>
        <v>327.77547000000004</v>
      </c>
      <c r="K53" s="18">
        <f t="shared" si="9"/>
        <v>10.969727911646588</v>
      </c>
      <c r="L53" s="23">
        <v>0.51</v>
      </c>
      <c r="M53" s="24">
        <f t="shared" si="10"/>
        <v>297.97769999999997</v>
      </c>
      <c r="N53" s="18">
        <f t="shared" si="11"/>
        <v>9.972479919678714</v>
      </c>
      <c r="O53" s="18">
        <v>0.561</v>
      </c>
      <c r="P53" s="19">
        <f t="shared" si="12"/>
        <v>134.55024</v>
      </c>
      <c r="Q53" s="18">
        <f t="shared" si="13"/>
        <v>4.503020080321285</v>
      </c>
      <c r="R53" s="18">
        <v>0.561</v>
      </c>
      <c r="S53" s="19">
        <f t="shared" si="14"/>
        <v>67.27512</v>
      </c>
      <c r="T53" s="18">
        <f t="shared" si="15"/>
        <v>2.2515100401606425</v>
      </c>
    </row>
    <row r="54" spans="2:20" ht="12.75">
      <c r="B54" s="51"/>
      <c r="C54" s="27" t="s">
        <v>47</v>
      </c>
      <c r="D54" s="6">
        <v>36</v>
      </c>
      <c r="E54" s="7" t="s">
        <v>44</v>
      </c>
      <c r="F54" s="7">
        <v>7730</v>
      </c>
      <c r="G54" s="7">
        <v>0.414</v>
      </c>
      <c r="H54" s="8">
        <v>0.315</v>
      </c>
      <c r="I54" s="22">
        <v>0.52</v>
      </c>
      <c r="J54" s="19">
        <f t="shared" si="8"/>
        <v>303.8204</v>
      </c>
      <c r="K54" s="18">
        <f t="shared" si="9"/>
        <v>10.1680187416332</v>
      </c>
      <c r="L54" s="23">
        <v>0.473</v>
      </c>
      <c r="M54" s="24">
        <f t="shared" si="10"/>
        <v>276.35970999999995</v>
      </c>
      <c r="N54" s="18">
        <f t="shared" si="11"/>
        <v>9.24898627844712</v>
      </c>
      <c r="O54" s="18">
        <v>0.52</v>
      </c>
      <c r="P54" s="19">
        <f t="shared" si="12"/>
        <v>124.7168</v>
      </c>
      <c r="Q54" s="18">
        <f t="shared" si="13"/>
        <v>4.1739223560910315</v>
      </c>
      <c r="R54" s="18">
        <v>0.52</v>
      </c>
      <c r="S54" s="19">
        <f t="shared" si="14"/>
        <v>62.3584</v>
      </c>
      <c r="T54" s="18">
        <f t="shared" si="15"/>
        <v>2.0869611780455157</v>
      </c>
    </row>
    <row r="55" spans="2:20" ht="12.75">
      <c r="B55" s="51"/>
      <c r="C55" s="27" t="s">
        <v>48</v>
      </c>
      <c r="D55" s="6">
        <v>38</v>
      </c>
      <c r="E55" s="7" t="s">
        <v>44</v>
      </c>
      <c r="F55" s="7">
        <v>4168</v>
      </c>
      <c r="G55" s="7">
        <v>0.149</v>
      </c>
      <c r="H55" s="8">
        <v>0.2</v>
      </c>
      <c r="I55" s="22">
        <v>0.33</v>
      </c>
      <c r="J55" s="19">
        <f t="shared" si="8"/>
        <v>192.8091</v>
      </c>
      <c r="K55" s="18">
        <f t="shared" si="9"/>
        <v>6.452781124497992</v>
      </c>
      <c r="L55" s="23">
        <v>0.3</v>
      </c>
      <c r="M55" s="24">
        <f t="shared" si="10"/>
        <v>175.28099999999998</v>
      </c>
      <c r="N55" s="18">
        <f t="shared" si="11"/>
        <v>5.8661646586345375</v>
      </c>
      <c r="O55" s="18">
        <v>0.33</v>
      </c>
      <c r="P55" s="19">
        <f t="shared" si="12"/>
        <v>79.1472</v>
      </c>
      <c r="Q55" s="18">
        <f t="shared" si="13"/>
        <v>2.6488353413654617</v>
      </c>
      <c r="R55" s="18">
        <v>0.33</v>
      </c>
      <c r="S55" s="19">
        <f t="shared" si="14"/>
        <v>39.5736</v>
      </c>
      <c r="T55" s="18">
        <f t="shared" si="15"/>
        <v>1.3244176706827309</v>
      </c>
    </row>
    <row r="56" spans="2:20" ht="12.75">
      <c r="B56" s="51"/>
      <c r="C56" s="27" t="s">
        <v>49</v>
      </c>
      <c r="D56" s="6">
        <v>41</v>
      </c>
      <c r="E56" s="7" t="s">
        <v>44</v>
      </c>
      <c r="F56" s="7">
        <v>3060</v>
      </c>
      <c r="G56" s="7">
        <v>0.319</v>
      </c>
      <c r="H56" s="8">
        <v>0.2</v>
      </c>
      <c r="I56" s="22">
        <v>0.33</v>
      </c>
      <c r="J56" s="19">
        <f t="shared" si="8"/>
        <v>192.8091</v>
      </c>
      <c r="K56" s="18">
        <f t="shared" si="9"/>
        <v>6.452781124497992</v>
      </c>
      <c r="L56" s="23">
        <v>0.3</v>
      </c>
      <c r="M56" s="24">
        <f t="shared" si="10"/>
        <v>175.28099999999998</v>
      </c>
      <c r="N56" s="18">
        <f t="shared" si="11"/>
        <v>5.8661646586345375</v>
      </c>
      <c r="O56" s="18">
        <v>0.33</v>
      </c>
      <c r="P56" s="19">
        <f t="shared" si="12"/>
        <v>79.1472</v>
      </c>
      <c r="Q56" s="18">
        <f t="shared" si="13"/>
        <v>2.6488353413654617</v>
      </c>
      <c r="R56" s="18">
        <v>0.33</v>
      </c>
      <c r="S56" s="19">
        <f t="shared" si="14"/>
        <v>39.5736</v>
      </c>
      <c r="T56" s="18">
        <f t="shared" si="15"/>
        <v>1.3244176706827309</v>
      </c>
    </row>
    <row r="57" spans="2:20" ht="12.75">
      <c r="B57" s="51"/>
      <c r="C57" s="27" t="s">
        <v>50</v>
      </c>
      <c r="D57" s="6">
        <v>39</v>
      </c>
      <c r="E57" s="7" t="s">
        <v>44</v>
      </c>
      <c r="F57" s="7">
        <v>3249</v>
      </c>
      <c r="G57" s="7">
        <v>0.28</v>
      </c>
      <c r="H57" s="8">
        <v>0.2</v>
      </c>
      <c r="I57" s="22">
        <v>0.33</v>
      </c>
      <c r="J57" s="19">
        <f t="shared" si="8"/>
        <v>192.8091</v>
      </c>
      <c r="K57" s="18">
        <f t="shared" si="9"/>
        <v>6.452781124497992</v>
      </c>
      <c r="L57" s="23">
        <v>0.3</v>
      </c>
      <c r="M57" s="24">
        <f t="shared" si="10"/>
        <v>175.28099999999998</v>
      </c>
      <c r="N57" s="18">
        <f t="shared" si="11"/>
        <v>5.8661646586345375</v>
      </c>
      <c r="O57" s="18">
        <v>0.33</v>
      </c>
      <c r="P57" s="19">
        <f t="shared" si="12"/>
        <v>79.1472</v>
      </c>
      <c r="Q57" s="18">
        <f t="shared" si="13"/>
        <v>2.6488353413654617</v>
      </c>
      <c r="R57" s="18">
        <v>0.33</v>
      </c>
      <c r="S57" s="19">
        <f t="shared" si="14"/>
        <v>39.5736</v>
      </c>
      <c r="T57" s="18">
        <f t="shared" si="15"/>
        <v>1.3244176706827309</v>
      </c>
    </row>
    <row r="58" spans="2:20" ht="12.75">
      <c r="B58" s="51"/>
      <c r="C58" s="27" t="s">
        <v>51</v>
      </c>
      <c r="D58" s="6">
        <v>40</v>
      </c>
      <c r="E58" s="7" t="s">
        <v>44</v>
      </c>
      <c r="F58" s="7">
        <v>4628</v>
      </c>
      <c r="G58" s="7">
        <v>0.23</v>
      </c>
      <c r="H58" s="8">
        <v>0.2</v>
      </c>
      <c r="I58" s="22">
        <v>0.33</v>
      </c>
      <c r="J58" s="19">
        <f t="shared" si="8"/>
        <v>192.8091</v>
      </c>
      <c r="K58" s="18">
        <f t="shared" si="9"/>
        <v>6.452781124497992</v>
      </c>
      <c r="L58" s="23">
        <v>0.3</v>
      </c>
      <c r="M58" s="24">
        <f t="shared" si="10"/>
        <v>175.28099999999998</v>
      </c>
      <c r="N58" s="18">
        <f t="shared" si="11"/>
        <v>5.8661646586345375</v>
      </c>
      <c r="O58" s="18">
        <v>0.33</v>
      </c>
      <c r="P58" s="19">
        <f t="shared" si="12"/>
        <v>79.1472</v>
      </c>
      <c r="Q58" s="18">
        <f t="shared" si="13"/>
        <v>2.6488353413654617</v>
      </c>
      <c r="R58" s="18">
        <v>0.33</v>
      </c>
      <c r="S58" s="19">
        <f t="shared" si="14"/>
        <v>39.5736</v>
      </c>
      <c r="T58" s="18">
        <f t="shared" si="15"/>
        <v>1.3244176706827309</v>
      </c>
    </row>
    <row r="59" spans="2:20" ht="12.75">
      <c r="B59" s="51" t="s">
        <v>52</v>
      </c>
      <c r="C59" s="27" t="s">
        <v>53</v>
      </c>
      <c r="D59" s="6">
        <v>42</v>
      </c>
      <c r="E59" s="7" t="s">
        <v>52</v>
      </c>
      <c r="F59" s="7">
        <v>8277</v>
      </c>
      <c r="G59" s="7">
        <v>0.457</v>
      </c>
      <c r="H59" s="8">
        <v>0.455</v>
      </c>
      <c r="I59" s="22">
        <v>0.751</v>
      </c>
      <c r="J59" s="19">
        <f t="shared" si="8"/>
        <v>438.78677</v>
      </c>
      <c r="K59" s="18">
        <f t="shared" si="9"/>
        <v>14.684965528781794</v>
      </c>
      <c r="L59" s="23">
        <v>0.683</v>
      </c>
      <c r="M59" s="24">
        <f t="shared" si="10"/>
        <v>399.05641</v>
      </c>
      <c r="N59" s="18">
        <f t="shared" si="11"/>
        <v>13.3553015394913</v>
      </c>
      <c r="O59" s="18">
        <v>0.751</v>
      </c>
      <c r="P59" s="19">
        <f t="shared" si="12"/>
        <v>180.11984</v>
      </c>
      <c r="Q59" s="18">
        <f t="shared" si="13"/>
        <v>6.028107095046854</v>
      </c>
      <c r="R59" s="18">
        <v>0.751</v>
      </c>
      <c r="S59" s="19">
        <f t="shared" si="14"/>
        <v>90.05992</v>
      </c>
      <c r="T59" s="18">
        <f t="shared" si="15"/>
        <v>3.014053547523427</v>
      </c>
    </row>
    <row r="60" spans="2:20" ht="12.75">
      <c r="B60" s="51"/>
      <c r="C60" s="27" t="s">
        <v>54</v>
      </c>
      <c r="D60" s="6">
        <v>44</v>
      </c>
      <c r="E60" s="7" t="s">
        <v>52</v>
      </c>
      <c r="F60" s="7">
        <v>11276</v>
      </c>
      <c r="G60" s="7">
        <v>0.446</v>
      </c>
      <c r="H60" s="8">
        <v>0.2</v>
      </c>
      <c r="I60" s="22">
        <v>0.33</v>
      </c>
      <c r="J60" s="19">
        <f t="shared" si="8"/>
        <v>192.8091</v>
      </c>
      <c r="K60" s="18">
        <f t="shared" si="9"/>
        <v>6.452781124497992</v>
      </c>
      <c r="L60" s="23">
        <v>0.3</v>
      </c>
      <c r="M60" s="24">
        <f t="shared" si="10"/>
        <v>175.28099999999998</v>
      </c>
      <c r="N60" s="18">
        <f t="shared" si="11"/>
        <v>5.8661646586345375</v>
      </c>
      <c r="O60" s="18">
        <v>0.33</v>
      </c>
      <c r="P60" s="19">
        <f t="shared" si="12"/>
        <v>79.1472</v>
      </c>
      <c r="Q60" s="18">
        <f t="shared" si="13"/>
        <v>2.6488353413654617</v>
      </c>
      <c r="R60" s="18">
        <v>0.33</v>
      </c>
      <c r="S60" s="19">
        <f t="shared" si="14"/>
        <v>39.5736</v>
      </c>
      <c r="T60" s="18">
        <f t="shared" si="15"/>
        <v>1.3244176706827309</v>
      </c>
    </row>
    <row r="61" spans="2:20" ht="12.75">
      <c r="B61" s="51"/>
      <c r="C61" s="25" t="s">
        <v>55</v>
      </c>
      <c r="D61" s="7">
        <v>43</v>
      </c>
      <c r="E61" s="7" t="s">
        <v>52</v>
      </c>
      <c r="F61" s="7">
        <v>7349</v>
      </c>
      <c r="G61" s="7">
        <v>0.396</v>
      </c>
      <c r="H61" s="8">
        <v>0.2</v>
      </c>
      <c r="I61" s="28">
        <v>0.33</v>
      </c>
      <c r="J61" s="24">
        <f t="shared" si="8"/>
        <v>192.8091</v>
      </c>
      <c r="K61" s="18">
        <f t="shared" si="9"/>
        <v>6.452781124497992</v>
      </c>
      <c r="L61" s="28">
        <v>0.3</v>
      </c>
      <c r="M61" s="24">
        <f t="shared" si="10"/>
        <v>175.28099999999998</v>
      </c>
      <c r="N61" s="18">
        <f t="shared" si="11"/>
        <v>5.8661646586345375</v>
      </c>
      <c r="O61" s="28">
        <v>0.33</v>
      </c>
      <c r="P61" s="24">
        <f t="shared" si="12"/>
        <v>79.1472</v>
      </c>
      <c r="Q61" s="18">
        <f t="shared" si="13"/>
        <v>2.6488353413654617</v>
      </c>
      <c r="R61" s="28">
        <v>0.33</v>
      </c>
      <c r="S61" s="24">
        <f t="shared" si="14"/>
        <v>39.5736</v>
      </c>
      <c r="T61" s="18">
        <f t="shared" si="15"/>
        <v>1.3244176706827309</v>
      </c>
    </row>
    <row r="62" spans="2:20" ht="12.75">
      <c r="B62" s="51"/>
      <c r="C62" s="25" t="s">
        <v>56</v>
      </c>
      <c r="D62" s="7">
        <v>45</v>
      </c>
      <c r="E62" s="7" t="s">
        <v>52</v>
      </c>
      <c r="F62" s="7">
        <v>7231</v>
      </c>
      <c r="G62" s="7">
        <v>0.25</v>
      </c>
      <c r="H62" s="8">
        <v>0.2</v>
      </c>
      <c r="I62" s="28">
        <v>0.33</v>
      </c>
      <c r="J62" s="24">
        <f t="shared" si="8"/>
        <v>192.8091</v>
      </c>
      <c r="K62" s="18">
        <f t="shared" si="9"/>
        <v>6.452781124497992</v>
      </c>
      <c r="L62" s="28">
        <v>0.3</v>
      </c>
      <c r="M62" s="24">
        <f t="shared" si="10"/>
        <v>175.28099999999998</v>
      </c>
      <c r="N62" s="18">
        <f t="shared" si="11"/>
        <v>5.8661646586345375</v>
      </c>
      <c r="O62" s="28">
        <v>0.33</v>
      </c>
      <c r="P62" s="24">
        <f t="shared" si="12"/>
        <v>79.1472</v>
      </c>
      <c r="Q62" s="18">
        <f t="shared" si="13"/>
        <v>2.6488353413654617</v>
      </c>
      <c r="R62" s="28">
        <v>0.33</v>
      </c>
      <c r="S62" s="24">
        <f t="shared" si="14"/>
        <v>39.5736</v>
      </c>
      <c r="T62" s="18">
        <f t="shared" si="15"/>
        <v>1.3244176706827309</v>
      </c>
    </row>
    <row r="63" spans="2:20" ht="12.75">
      <c r="B63" s="62" t="s">
        <v>57</v>
      </c>
      <c r="C63" s="29" t="s">
        <v>58</v>
      </c>
      <c r="D63" s="9">
        <v>46</v>
      </c>
      <c r="E63" s="9" t="s">
        <v>57</v>
      </c>
      <c r="F63" s="9">
        <v>21614</v>
      </c>
      <c r="G63" s="9">
        <v>0.375</v>
      </c>
      <c r="H63" s="10">
        <v>0.495</v>
      </c>
      <c r="I63" s="28">
        <v>0.817</v>
      </c>
      <c r="J63" s="24">
        <f t="shared" si="8"/>
        <v>477.34858999999994</v>
      </c>
      <c r="K63" s="18">
        <f t="shared" si="9"/>
        <v>15.975521753681392</v>
      </c>
      <c r="L63" s="28">
        <v>0.743</v>
      </c>
      <c r="M63" s="24">
        <f t="shared" si="10"/>
        <v>434.11260999999996</v>
      </c>
      <c r="N63" s="18">
        <f t="shared" si="11"/>
        <v>14.528534471218205</v>
      </c>
      <c r="O63" s="28">
        <v>0.817</v>
      </c>
      <c r="P63" s="24">
        <f t="shared" si="12"/>
        <v>195.94928</v>
      </c>
      <c r="Q63" s="18">
        <f t="shared" si="13"/>
        <v>6.557874163319946</v>
      </c>
      <c r="R63" s="28">
        <v>0.817</v>
      </c>
      <c r="S63" s="24">
        <f t="shared" si="14"/>
        <v>97.97464</v>
      </c>
      <c r="T63" s="18">
        <f t="shared" si="15"/>
        <v>3.278937081659973</v>
      </c>
    </row>
    <row r="64" spans="2:20" ht="12.75">
      <c r="B64" s="62"/>
      <c r="C64" s="29" t="s">
        <v>59</v>
      </c>
      <c r="D64" s="9">
        <v>47</v>
      </c>
      <c r="E64" s="9" t="s">
        <v>57</v>
      </c>
      <c r="F64" s="9">
        <v>5876</v>
      </c>
      <c r="G64" s="9">
        <v>0.139</v>
      </c>
      <c r="H64" s="10">
        <v>0.32</v>
      </c>
      <c r="I64" s="28">
        <v>0.528</v>
      </c>
      <c r="J64" s="24">
        <f t="shared" si="8"/>
        <v>308.49456</v>
      </c>
      <c r="K64" s="18">
        <f t="shared" si="9"/>
        <v>10.324449799196787</v>
      </c>
      <c r="L64" s="28">
        <v>0.48</v>
      </c>
      <c r="M64" s="24">
        <f t="shared" si="10"/>
        <v>280.4496</v>
      </c>
      <c r="N64" s="18">
        <f t="shared" si="11"/>
        <v>9.38586345381526</v>
      </c>
      <c r="O64" s="28">
        <v>0.528</v>
      </c>
      <c r="P64" s="24">
        <f t="shared" si="12"/>
        <v>126.63552000000001</v>
      </c>
      <c r="Q64" s="18">
        <f t="shared" si="13"/>
        <v>4.238136546184739</v>
      </c>
      <c r="R64" s="28">
        <v>0.528</v>
      </c>
      <c r="S64" s="24">
        <f t="shared" si="14"/>
        <v>63.31776000000001</v>
      </c>
      <c r="T64" s="18">
        <f t="shared" si="15"/>
        <v>2.1190682730923696</v>
      </c>
    </row>
    <row r="65" spans="2:20" ht="12.75">
      <c r="B65" s="62"/>
      <c r="C65" s="29" t="s">
        <v>60</v>
      </c>
      <c r="D65" s="9">
        <v>51</v>
      </c>
      <c r="E65" s="9" t="s">
        <v>57</v>
      </c>
      <c r="F65" s="9">
        <v>7276</v>
      </c>
      <c r="G65" s="9">
        <v>0.346</v>
      </c>
      <c r="H65" s="10">
        <v>0.308</v>
      </c>
      <c r="I65" s="28">
        <v>0.508</v>
      </c>
      <c r="J65" s="24">
        <f t="shared" si="8"/>
        <v>296.80916</v>
      </c>
      <c r="K65" s="18">
        <f t="shared" si="9"/>
        <v>9.933372155287818</v>
      </c>
      <c r="L65" s="28">
        <v>0.462</v>
      </c>
      <c r="M65" s="24">
        <f t="shared" si="10"/>
        <v>269.93274</v>
      </c>
      <c r="N65" s="18">
        <f t="shared" si="11"/>
        <v>9.03389357429719</v>
      </c>
      <c r="O65" s="28">
        <v>0.508</v>
      </c>
      <c r="P65" s="24">
        <f t="shared" si="12"/>
        <v>121.83872000000001</v>
      </c>
      <c r="Q65" s="18">
        <f t="shared" si="13"/>
        <v>4.077601070950469</v>
      </c>
      <c r="R65" s="28">
        <v>0.508</v>
      </c>
      <c r="S65" s="24">
        <f t="shared" si="14"/>
        <v>60.919360000000005</v>
      </c>
      <c r="T65" s="18">
        <f t="shared" si="15"/>
        <v>2.0388005354752345</v>
      </c>
    </row>
    <row r="66" spans="2:20" ht="12.75">
      <c r="B66" s="62"/>
      <c r="C66" s="29" t="s">
        <v>61</v>
      </c>
      <c r="D66" s="11">
        <v>52</v>
      </c>
      <c r="E66" s="9" t="s">
        <v>57</v>
      </c>
      <c r="F66" s="9">
        <v>12628</v>
      </c>
      <c r="G66" s="9">
        <v>0.3</v>
      </c>
      <c r="H66" s="10">
        <v>0.29</v>
      </c>
      <c r="I66" s="18">
        <v>0.479</v>
      </c>
      <c r="J66" s="19">
        <f t="shared" si="8"/>
        <v>279.86533</v>
      </c>
      <c r="K66" s="18">
        <f t="shared" si="9"/>
        <v>9.366309571619812</v>
      </c>
      <c r="L66" s="18">
        <v>0.435</v>
      </c>
      <c r="M66" s="19">
        <f t="shared" si="10"/>
        <v>254.15744999999998</v>
      </c>
      <c r="N66" s="18">
        <f t="shared" si="11"/>
        <v>8.50593875502008</v>
      </c>
      <c r="O66" s="18">
        <v>0.479</v>
      </c>
      <c r="P66" s="19">
        <f t="shared" si="12"/>
        <v>114.88336</v>
      </c>
      <c r="Q66" s="18">
        <f t="shared" si="13"/>
        <v>3.8448246318607766</v>
      </c>
      <c r="R66" s="18">
        <v>0.479</v>
      </c>
      <c r="S66" s="19">
        <f t="shared" si="14"/>
        <v>57.44168</v>
      </c>
      <c r="T66" s="18">
        <f t="shared" si="15"/>
        <v>1.9224123159303883</v>
      </c>
    </row>
    <row r="67" spans="2:20" ht="12.75">
      <c r="B67" s="62"/>
      <c r="C67" s="29" t="s">
        <v>62</v>
      </c>
      <c r="D67" s="11">
        <v>48</v>
      </c>
      <c r="E67" s="9" t="s">
        <v>57</v>
      </c>
      <c r="F67" s="9">
        <v>7224</v>
      </c>
      <c r="G67" s="9">
        <v>0.277</v>
      </c>
      <c r="H67" s="10">
        <v>0.277</v>
      </c>
      <c r="I67" s="18">
        <v>0.457</v>
      </c>
      <c r="J67" s="19">
        <f t="shared" si="8"/>
        <v>267.01139</v>
      </c>
      <c r="K67" s="18">
        <f t="shared" si="9"/>
        <v>8.936124163319947</v>
      </c>
      <c r="L67" s="18">
        <v>0.416</v>
      </c>
      <c r="M67" s="19">
        <f t="shared" si="10"/>
        <v>243.05631999999997</v>
      </c>
      <c r="N67" s="18">
        <f t="shared" si="11"/>
        <v>8.134414993306558</v>
      </c>
      <c r="O67" s="18">
        <v>0.457</v>
      </c>
      <c r="P67" s="19">
        <f t="shared" si="12"/>
        <v>109.60688</v>
      </c>
      <c r="Q67" s="18">
        <f t="shared" si="13"/>
        <v>3.668235609103079</v>
      </c>
      <c r="R67" s="18">
        <v>0.457</v>
      </c>
      <c r="S67" s="19">
        <f t="shared" si="14"/>
        <v>54.80344</v>
      </c>
      <c r="T67" s="18">
        <f t="shared" si="15"/>
        <v>1.8341178045515396</v>
      </c>
    </row>
    <row r="68" spans="2:20" ht="12.75">
      <c r="B68" s="62"/>
      <c r="C68" s="29" t="s">
        <v>63</v>
      </c>
      <c r="D68" s="11">
        <v>49</v>
      </c>
      <c r="E68" s="9" t="s">
        <v>57</v>
      </c>
      <c r="F68" s="9">
        <v>5849</v>
      </c>
      <c r="G68" s="9">
        <v>0.309</v>
      </c>
      <c r="H68" s="10">
        <v>0.253</v>
      </c>
      <c r="I68" s="18">
        <v>0.417</v>
      </c>
      <c r="J68" s="19">
        <f t="shared" si="8"/>
        <v>243.64058999999997</v>
      </c>
      <c r="K68" s="18">
        <f t="shared" si="9"/>
        <v>8.153968875502008</v>
      </c>
      <c r="L68" s="18">
        <v>0.38</v>
      </c>
      <c r="M68" s="19">
        <f t="shared" si="10"/>
        <v>222.02259999999998</v>
      </c>
      <c r="N68" s="18">
        <f t="shared" si="11"/>
        <v>7.430475234270415</v>
      </c>
      <c r="O68" s="18">
        <v>0.417</v>
      </c>
      <c r="P68" s="19">
        <f t="shared" si="12"/>
        <v>100.01328</v>
      </c>
      <c r="Q68" s="18">
        <f t="shared" si="13"/>
        <v>3.3471646586345383</v>
      </c>
      <c r="R68" s="18">
        <v>0.417</v>
      </c>
      <c r="S68" s="19">
        <f t="shared" si="14"/>
        <v>50.00664</v>
      </c>
      <c r="T68" s="18">
        <f t="shared" si="15"/>
        <v>1.6735823293172691</v>
      </c>
    </row>
    <row r="69" spans="2:20" ht="12.75">
      <c r="B69" s="62"/>
      <c r="C69" s="29" t="s">
        <v>64</v>
      </c>
      <c r="D69" s="11">
        <v>53</v>
      </c>
      <c r="E69" s="9" t="s">
        <v>57</v>
      </c>
      <c r="F69" s="9">
        <v>11568</v>
      </c>
      <c r="G69" s="9">
        <v>0.361</v>
      </c>
      <c r="H69" s="10">
        <v>0.243</v>
      </c>
      <c r="I69" s="18">
        <v>0.401</v>
      </c>
      <c r="J69" s="19">
        <f t="shared" si="8"/>
        <v>234.29227</v>
      </c>
      <c r="K69" s="18">
        <f t="shared" si="9"/>
        <v>7.841106760374833</v>
      </c>
      <c r="L69" s="18">
        <v>0.365</v>
      </c>
      <c r="M69" s="19">
        <f t="shared" si="10"/>
        <v>213.25854999999999</v>
      </c>
      <c r="N69" s="18">
        <f t="shared" si="11"/>
        <v>7.137167001338688</v>
      </c>
      <c r="O69" s="18">
        <v>0.401</v>
      </c>
      <c r="P69" s="19">
        <f t="shared" si="12"/>
        <v>96.17584000000001</v>
      </c>
      <c r="Q69" s="18">
        <f t="shared" si="13"/>
        <v>3.218736278447122</v>
      </c>
      <c r="R69" s="18">
        <v>0.401</v>
      </c>
      <c r="S69" s="19">
        <f t="shared" si="14"/>
        <v>48.087920000000004</v>
      </c>
      <c r="T69" s="18">
        <f t="shared" si="15"/>
        <v>1.609368139223561</v>
      </c>
    </row>
    <row r="70" spans="2:20" ht="12.75">
      <c r="B70" s="62"/>
      <c r="C70" s="29" t="s">
        <v>65</v>
      </c>
      <c r="D70" s="11">
        <v>50</v>
      </c>
      <c r="E70" s="9" t="s">
        <v>57</v>
      </c>
      <c r="F70" s="9">
        <v>7005</v>
      </c>
      <c r="G70" s="9">
        <v>0.237</v>
      </c>
      <c r="H70" s="10">
        <v>0.2</v>
      </c>
      <c r="I70" s="18">
        <v>0.33</v>
      </c>
      <c r="J70" s="19">
        <f t="shared" si="8"/>
        <v>192.8091</v>
      </c>
      <c r="K70" s="18">
        <f t="shared" si="9"/>
        <v>6.452781124497992</v>
      </c>
      <c r="L70" s="18">
        <v>0.3</v>
      </c>
      <c r="M70" s="19">
        <f t="shared" si="10"/>
        <v>175.28099999999998</v>
      </c>
      <c r="N70" s="18">
        <f t="shared" si="11"/>
        <v>5.8661646586345375</v>
      </c>
      <c r="O70" s="18">
        <v>0.33</v>
      </c>
      <c r="P70" s="19">
        <f t="shared" si="12"/>
        <v>79.1472</v>
      </c>
      <c r="Q70" s="18">
        <f t="shared" si="13"/>
        <v>2.6488353413654617</v>
      </c>
      <c r="R70" s="18">
        <v>0.33</v>
      </c>
      <c r="S70" s="19">
        <f t="shared" si="14"/>
        <v>39.5736</v>
      </c>
      <c r="T70" s="18">
        <f t="shared" si="15"/>
        <v>1.3244176706827309</v>
      </c>
    </row>
    <row r="71" spans="2:20" ht="12.75">
      <c r="B71" s="52" t="s">
        <v>66</v>
      </c>
      <c r="C71" s="29" t="s">
        <v>67</v>
      </c>
      <c r="D71" s="11">
        <v>54</v>
      </c>
      <c r="E71" s="9" t="s">
        <v>66</v>
      </c>
      <c r="F71" s="9">
        <v>10810</v>
      </c>
      <c r="G71" s="9">
        <v>0.467</v>
      </c>
      <c r="H71" s="10">
        <v>0.46</v>
      </c>
      <c r="I71" s="18">
        <v>0.759</v>
      </c>
      <c r="J71" s="19">
        <f t="shared" si="8"/>
        <v>443.46093</v>
      </c>
      <c r="K71" s="18">
        <f t="shared" si="9"/>
        <v>14.841396586345383</v>
      </c>
      <c r="L71" s="18">
        <v>0.69</v>
      </c>
      <c r="M71" s="19">
        <f t="shared" si="10"/>
        <v>403.14629999999994</v>
      </c>
      <c r="N71" s="18">
        <f t="shared" si="11"/>
        <v>13.492178714859437</v>
      </c>
      <c r="O71" s="18">
        <v>0.759</v>
      </c>
      <c r="P71" s="19">
        <f t="shared" si="12"/>
        <v>182.03856000000002</v>
      </c>
      <c r="Q71" s="18">
        <f t="shared" si="13"/>
        <v>6.092321285140563</v>
      </c>
      <c r="R71" s="18">
        <v>0.759</v>
      </c>
      <c r="S71" s="19">
        <f t="shared" si="14"/>
        <v>91.01928000000001</v>
      </c>
      <c r="T71" s="18">
        <f t="shared" si="15"/>
        <v>3.0461606425702814</v>
      </c>
    </row>
    <row r="72" spans="2:20" ht="12.75">
      <c r="B72" s="53"/>
      <c r="C72" s="30" t="s">
        <v>68</v>
      </c>
      <c r="D72" s="11">
        <v>55</v>
      </c>
      <c r="E72" s="9" t="s">
        <v>66</v>
      </c>
      <c r="F72" s="9">
        <v>15688</v>
      </c>
      <c r="G72" s="9">
        <v>0.376</v>
      </c>
      <c r="H72" s="10">
        <v>0.405</v>
      </c>
      <c r="I72" s="18">
        <v>0.668</v>
      </c>
      <c r="J72" s="19">
        <f t="shared" si="8"/>
        <v>390.29236000000003</v>
      </c>
      <c r="K72" s="18">
        <f t="shared" si="9"/>
        <v>13.061993306559573</v>
      </c>
      <c r="L72" s="18">
        <v>0.608</v>
      </c>
      <c r="M72" s="19">
        <f t="shared" si="10"/>
        <v>355.23616</v>
      </c>
      <c r="N72" s="18">
        <f t="shared" si="11"/>
        <v>11.888760374832664</v>
      </c>
      <c r="O72" s="18">
        <v>0.668</v>
      </c>
      <c r="P72" s="19">
        <f t="shared" si="12"/>
        <v>160.21312</v>
      </c>
      <c r="Q72" s="18">
        <f t="shared" si="13"/>
        <v>5.361884872824632</v>
      </c>
      <c r="R72" s="18">
        <v>0.668</v>
      </c>
      <c r="S72" s="19">
        <f t="shared" si="14"/>
        <v>80.10656</v>
      </c>
      <c r="T72" s="18">
        <f t="shared" si="15"/>
        <v>2.680942436412316</v>
      </c>
    </row>
    <row r="73" spans="2:20" ht="12.75">
      <c r="B73" s="53"/>
      <c r="C73" s="30" t="s">
        <v>69</v>
      </c>
      <c r="D73" s="11">
        <v>59</v>
      </c>
      <c r="E73" s="9" t="s">
        <v>66</v>
      </c>
      <c r="F73" s="9">
        <v>12133</v>
      </c>
      <c r="G73" s="9">
        <v>0.307</v>
      </c>
      <c r="H73" s="10">
        <v>0.276</v>
      </c>
      <c r="I73" s="18">
        <v>0.455</v>
      </c>
      <c r="J73" s="19">
        <f t="shared" si="8"/>
        <v>265.84285</v>
      </c>
      <c r="K73" s="18">
        <f t="shared" si="9"/>
        <v>8.89701639892905</v>
      </c>
      <c r="L73" s="18">
        <v>0.414</v>
      </c>
      <c r="M73" s="19">
        <f t="shared" si="10"/>
        <v>241.88778</v>
      </c>
      <c r="N73" s="18">
        <f t="shared" si="11"/>
        <v>8.095307228915663</v>
      </c>
      <c r="O73" s="18">
        <v>0.455</v>
      </c>
      <c r="P73" s="19">
        <f t="shared" si="12"/>
        <v>109.1272</v>
      </c>
      <c r="Q73" s="18">
        <f t="shared" si="13"/>
        <v>3.6521820615796523</v>
      </c>
      <c r="R73" s="18">
        <v>0.455</v>
      </c>
      <c r="S73" s="19">
        <f t="shared" si="14"/>
        <v>54.5636</v>
      </c>
      <c r="T73" s="18">
        <f t="shared" si="15"/>
        <v>1.8260910307898262</v>
      </c>
    </row>
    <row r="74" spans="2:20" ht="12.75">
      <c r="B74" s="53"/>
      <c r="C74" s="30" t="s">
        <v>70</v>
      </c>
      <c r="D74" s="11">
        <v>56</v>
      </c>
      <c r="E74" s="9" t="s">
        <v>66</v>
      </c>
      <c r="F74" s="9">
        <v>3395</v>
      </c>
      <c r="G74" s="9">
        <v>0.411</v>
      </c>
      <c r="H74" s="10">
        <v>0.265</v>
      </c>
      <c r="I74" s="18">
        <v>0.437</v>
      </c>
      <c r="J74" s="19">
        <f t="shared" si="8"/>
        <v>255.32599</v>
      </c>
      <c r="K74" s="18">
        <f t="shared" si="9"/>
        <v>8.545046519410977</v>
      </c>
      <c r="L74" s="18">
        <v>0.398</v>
      </c>
      <c r="M74" s="19">
        <f t="shared" si="10"/>
        <v>232.53946</v>
      </c>
      <c r="N74" s="18">
        <f t="shared" si="11"/>
        <v>7.782445113788487</v>
      </c>
      <c r="O74" s="18">
        <v>0.437</v>
      </c>
      <c r="P74" s="19">
        <f t="shared" si="12"/>
        <v>104.81008</v>
      </c>
      <c r="Q74" s="18">
        <f t="shared" si="13"/>
        <v>3.5077001338688087</v>
      </c>
      <c r="R74" s="18">
        <v>0.437</v>
      </c>
      <c r="S74" s="19">
        <f t="shared" si="14"/>
        <v>52.40504</v>
      </c>
      <c r="T74" s="18">
        <f t="shared" si="15"/>
        <v>1.7538500669344044</v>
      </c>
    </row>
    <row r="75" spans="2:20" ht="12.75">
      <c r="B75" s="53"/>
      <c r="C75" s="30" t="s">
        <v>71</v>
      </c>
      <c r="D75" s="11">
        <v>57</v>
      </c>
      <c r="E75" s="9" t="s">
        <v>66</v>
      </c>
      <c r="F75" s="9">
        <v>2951</v>
      </c>
      <c r="G75" s="9">
        <v>0.266</v>
      </c>
      <c r="H75" s="10">
        <v>0.255</v>
      </c>
      <c r="I75" s="18">
        <v>0.421</v>
      </c>
      <c r="J75" s="19">
        <f t="shared" si="8"/>
        <v>245.97767</v>
      </c>
      <c r="K75" s="18">
        <f t="shared" si="9"/>
        <v>8.232184404283801</v>
      </c>
      <c r="L75" s="18">
        <v>0.383</v>
      </c>
      <c r="M75" s="19">
        <f t="shared" si="10"/>
        <v>223.77541</v>
      </c>
      <c r="N75" s="18">
        <f t="shared" si="11"/>
        <v>7.48913688085676</v>
      </c>
      <c r="O75" s="18">
        <v>0.421</v>
      </c>
      <c r="P75" s="19">
        <f t="shared" si="12"/>
        <v>100.97264</v>
      </c>
      <c r="Q75" s="18">
        <f t="shared" si="13"/>
        <v>3.379271753681392</v>
      </c>
      <c r="R75" s="18">
        <v>0.421</v>
      </c>
      <c r="S75" s="19">
        <f t="shared" si="14"/>
        <v>50.48632</v>
      </c>
      <c r="T75" s="18">
        <f t="shared" si="15"/>
        <v>1.689635876840696</v>
      </c>
    </row>
    <row r="76" spans="2:20" ht="12.75">
      <c r="B76" s="54"/>
      <c r="C76" s="30" t="s">
        <v>72</v>
      </c>
      <c r="D76" s="11">
        <v>58</v>
      </c>
      <c r="E76" s="9" t="s">
        <v>66</v>
      </c>
      <c r="F76" s="9">
        <v>2032</v>
      </c>
      <c r="G76" s="9">
        <v>0.179</v>
      </c>
      <c r="H76" s="10">
        <v>0.2</v>
      </c>
      <c r="I76" s="18">
        <v>0.33</v>
      </c>
      <c r="J76" s="19">
        <f t="shared" si="8"/>
        <v>192.8091</v>
      </c>
      <c r="K76" s="18">
        <f t="shared" si="9"/>
        <v>6.452781124497992</v>
      </c>
      <c r="L76" s="18">
        <v>0.3</v>
      </c>
      <c r="M76" s="19">
        <f t="shared" si="10"/>
        <v>175.28099999999998</v>
      </c>
      <c r="N76" s="18">
        <f t="shared" si="11"/>
        <v>5.8661646586345375</v>
      </c>
      <c r="O76" s="18">
        <v>0.33</v>
      </c>
      <c r="P76" s="19">
        <f t="shared" si="12"/>
        <v>79.1472</v>
      </c>
      <c r="Q76" s="18">
        <f t="shared" si="13"/>
        <v>2.6488353413654617</v>
      </c>
      <c r="R76" s="18">
        <v>0.33</v>
      </c>
      <c r="S76" s="19">
        <f t="shared" si="14"/>
        <v>39.5736</v>
      </c>
      <c r="T76" s="18">
        <f t="shared" si="15"/>
        <v>1.3244176706827309</v>
      </c>
    </row>
    <row r="77" spans="2:20" ht="12.75">
      <c r="B77" s="52" t="s">
        <v>73</v>
      </c>
      <c r="C77" s="30" t="s">
        <v>74</v>
      </c>
      <c r="D77" s="11">
        <v>60</v>
      </c>
      <c r="E77" s="9" t="s">
        <v>73</v>
      </c>
      <c r="F77" s="9">
        <v>13373</v>
      </c>
      <c r="G77" s="9">
        <v>0.45</v>
      </c>
      <c r="H77" s="10">
        <v>0.535</v>
      </c>
      <c r="I77" s="18">
        <v>0.883</v>
      </c>
      <c r="J77" s="19">
        <f t="shared" si="8"/>
        <v>515.91041</v>
      </c>
      <c r="K77" s="18">
        <f t="shared" si="9"/>
        <v>17.26607797858099</v>
      </c>
      <c r="L77" s="18">
        <v>0.803</v>
      </c>
      <c r="M77" s="19">
        <f t="shared" si="10"/>
        <v>469.16881</v>
      </c>
      <c r="N77" s="18">
        <f t="shared" si="11"/>
        <v>15.701767402945114</v>
      </c>
      <c r="O77" s="18">
        <v>0.883</v>
      </c>
      <c r="P77" s="19">
        <f t="shared" si="12"/>
        <v>211.77872</v>
      </c>
      <c r="Q77" s="18">
        <f t="shared" si="13"/>
        <v>7.087641231593039</v>
      </c>
      <c r="R77" s="18">
        <v>0.883</v>
      </c>
      <c r="S77" s="19">
        <f t="shared" si="14"/>
        <v>105.88936</v>
      </c>
      <c r="T77" s="18">
        <f t="shared" si="15"/>
        <v>3.5438206157965193</v>
      </c>
    </row>
    <row r="78" spans="2:20" ht="12.75">
      <c r="B78" s="53"/>
      <c r="C78" s="30" t="s">
        <v>75</v>
      </c>
      <c r="D78" s="11">
        <v>62</v>
      </c>
      <c r="E78" s="9" t="s">
        <v>73</v>
      </c>
      <c r="F78" s="9">
        <v>6825</v>
      </c>
      <c r="G78" s="9">
        <v>0.306</v>
      </c>
      <c r="H78" s="10">
        <v>0.271</v>
      </c>
      <c r="I78" s="18">
        <v>0.447</v>
      </c>
      <c r="J78" s="19">
        <f t="shared" si="8"/>
        <v>261.16868999999997</v>
      </c>
      <c r="K78" s="18">
        <f t="shared" si="9"/>
        <v>8.740585341365462</v>
      </c>
      <c r="L78" s="18">
        <v>0.407</v>
      </c>
      <c r="M78" s="19">
        <f t="shared" si="10"/>
        <v>237.79788999999997</v>
      </c>
      <c r="N78" s="18">
        <f t="shared" si="11"/>
        <v>7.958430053547523</v>
      </c>
      <c r="O78" s="18">
        <v>0.447</v>
      </c>
      <c r="P78" s="19">
        <f t="shared" si="12"/>
        <v>107.20848000000001</v>
      </c>
      <c r="Q78" s="18">
        <f t="shared" si="13"/>
        <v>3.587967871485944</v>
      </c>
      <c r="R78" s="18">
        <v>0.447</v>
      </c>
      <c r="S78" s="19">
        <f t="shared" si="14"/>
        <v>53.604240000000004</v>
      </c>
      <c r="T78" s="18">
        <f t="shared" si="15"/>
        <v>1.793983935742972</v>
      </c>
    </row>
    <row r="79" spans="2:20" ht="12.75">
      <c r="B79" s="53"/>
      <c r="C79" s="30" t="s">
        <v>76</v>
      </c>
      <c r="D79" s="11">
        <v>63</v>
      </c>
      <c r="E79" s="9" t="s">
        <v>73</v>
      </c>
      <c r="F79" s="9">
        <v>4532</v>
      </c>
      <c r="G79" s="9">
        <v>0.096</v>
      </c>
      <c r="H79" s="10">
        <v>0.24</v>
      </c>
      <c r="I79" s="18">
        <v>0.396</v>
      </c>
      <c r="J79" s="19">
        <f t="shared" si="8"/>
        <v>231.37092</v>
      </c>
      <c r="K79" s="18">
        <f t="shared" si="9"/>
        <v>7.743337349397591</v>
      </c>
      <c r="L79" s="18">
        <v>0.36</v>
      </c>
      <c r="M79" s="19">
        <f t="shared" si="10"/>
        <v>210.3372</v>
      </c>
      <c r="N79" s="18">
        <f t="shared" si="11"/>
        <v>7.039397590361446</v>
      </c>
      <c r="O79" s="18">
        <v>0.396</v>
      </c>
      <c r="P79" s="19">
        <f t="shared" si="12"/>
        <v>94.97664</v>
      </c>
      <c r="Q79" s="18">
        <f t="shared" si="13"/>
        <v>3.1786024096385543</v>
      </c>
      <c r="R79" s="18">
        <v>0.396</v>
      </c>
      <c r="S79" s="19">
        <f t="shared" si="14"/>
        <v>47.48832</v>
      </c>
      <c r="T79" s="18">
        <f t="shared" si="15"/>
        <v>1.5893012048192772</v>
      </c>
    </row>
    <row r="80" spans="2:20" ht="12.75">
      <c r="B80" s="53"/>
      <c r="C80" s="30" t="s">
        <v>77</v>
      </c>
      <c r="D80" s="11">
        <v>61</v>
      </c>
      <c r="E80" s="9" t="s">
        <v>73</v>
      </c>
      <c r="F80" s="9">
        <v>5163</v>
      </c>
      <c r="G80" s="9">
        <v>0.5</v>
      </c>
      <c r="H80" s="10">
        <v>0.235</v>
      </c>
      <c r="I80" s="18">
        <v>0.388</v>
      </c>
      <c r="J80" s="19">
        <f t="shared" si="8"/>
        <v>226.69676</v>
      </c>
      <c r="K80" s="18">
        <f t="shared" si="9"/>
        <v>7.586906291834003</v>
      </c>
      <c r="L80" s="18">
        <v>0.353</v>
      </c>
      <c r="M80" s="19">
        <f t="shared" si="10"/>
        <v>206.24730999999997</v>
      </c>
      <c r="N80" s="18">
        <f t="shared" si="11"/>
        <v>6.9025204149933055</v>
      </c>
      <c r="O80" s="18">
        <v>0.388</v>
      </c>
      <c r="P80" s="19">
        <f t="shared" si="12"/>
        <v>93.05792000000001</v>
      </c>
      <c r="Q80" s="18">
        <f t="shared" si="13"/>
        <v>3.1143882195448467</v>
      </c>
      <c r="R80" s="18">
        <v>0.388</v>
      </c>
      <c r="S80" s="19">
        <f t="shared" si="14"/>
        <v>46.528960000000005</v>
      </c>
      <c r="T80" s="18">
        <f t="shared" si="15"/>
        <v>1.5571941097724233</v>
      </c>
    </row>
    <row r="81" spans="2:20" ht="12.75">
      <c r="B81" s="54"/>
      <c r="C81" s="30" t="s">
        <v>78</v>
      </c>
      <c r="D81" s="11">
        <v>64</v>
      </c>
      <c r="E81" s="9" t="s">
        <v>73</v>
      </c>
      <c r="F81" s="9">
        <v>5289</v>
      </c>
      <c r="G81" s="9">
        <v>0.17</v>
      </c>
      <c r="H81" s="10">
        <v>0.2</v>
      </c>
      <c r="I81" s="18">
        <v>0.33</v>
      </c>
      <c r="J81" s="19">
        <f t="shared" si="8"/>
        <v>192.8091</v>
      </c>
      <c r="K81" s="18">
        <f t="shared" si="9"/>
        <v>6.452781124497992</v>
      </c>
      <c r="L81" s="18">
        <v>0.3</v>
      </c>
      <c r="M81" s="19">
        <f t="shared" si="10"/>
        <v>175.28099999999998</v>
      </c>
      <c r="N81" s="18">
        <f t="shared" si="11"/>
        <v>5.8661646586345375</v>
      </c>
      <c r="O81" s="18">
        <v>0.33</v>
      </c>
      <c r="P81" s="19">
        <f t="shared" si="12"/>
        <v>79.1472</v>
      </c>
      <c r="Q81" s="18">
        <f t="shared" si="13"/>
        <v>2.6488353413654617</v>
      </c>
      <c r="R81" s="18">
        <v>0.33</v>
      </c>
      <c r="S81" s="19">
        <f t="shared" si="14"/>
        <v>39.5736</v>
      </c>
      <c r="T81" s="18">
        <f t="shared" si="15"/>
        <v>1.3244176706827309</v>
      </c>
    </row>
    <row r="82" spans="2:20" ht="12.75">
      <c r="B82" s="51" t="s">
        <v>79</v>
      </c>
      <c r="C82" s="30" t="s">
        <v>80</v>
      </c>
      <c r="D82" s="11">
        <v>65</v>
      </c>
      <c r="E82" s="9" t="s">
        <v>79</v>
      </c>
      <c r="F82" s="9">
        <v>3345</v>
      </c>
      <c r="G82" s="9">
        <v>0.235</v>
      </c>
      <c r="H82" s="10">
        <v>0.2</v>
      </c>
      <c r="I82" s="18">
        <v>0.33</v>
      </c>
      <c r="J82" s="19">
        <f t="shared" si="8"/>
        <v>192.8091</v>
      </c>
      <c r="K82" s="18">
        <f t="shared" si="9"/>
        <v>6.452781124497992</v>
      </c>
      <c r="L82" s="18">
        <v>0.3</v>
      </c>
      <c r="M82" s="19">
        <f t="shared" si="10"/>
        <v>175.28099999999998</v>
      </c>
      <c r="N82" s="18">
        <f t="shared" si="11"/>
        <v>5.8661646586345375</v>
      </c>
      <c r="O82" s="18">
        <v>0.33</v>
      </c>
      <c r="P82" s="19">
        <f t="shared" si="12"/>
        <v>79.1472</v>
      </c>
      <c r="Q82" s="18">
        <f t="shared" si="13"/>
        <v>2.6488353413654617</v>
      </c>
      <c r="R82" s="18">
        <v>0.33</v>
      </c>
      <c r="S82" s="19">
        <f t="shared" si="14"/>
        <v>39.5736</v>
      </c>
      <c r="T82" s="18">
        <f t="shared" si="15"/>
        <v>1.3244176706827309</v>
      </c>
    </row>
    <row r="83" spans="2:20" ht="12.75">
      <c r="B83" s="51"/>
      <c r="C83" s="30" t="s">
        <v>81</v>
      </c>
      <c r="D83" s="11">
        <v>67</v>
      </c>
      <c r="E83" s="9" t="s">
        <v>79</v>
      </c>
      <c r="F83" s="9">
        <v>2068</v>
      </c>
      <c r="G83" s="9">
        <v>0.21</v>
      </c>
      <c r="H83" s="10">
        <v>0.2</v>
      </c>
      <c r="I83" s="18">
        <v>0.33</v>
      </c>
      <c r="J83" s="19">
        <f t="shared" si="8"/>
        <v>192.8091</v>
      </c>
      <c r="K83" s="18">
        <f t="shared" si="9"/>
        <v>6.452781124497992</v>
      </c>
      <c r="L83" s="18">
        <v>0.3</v>
      </c>
      <c r="M83" s="19">
        <f t="shared" si="10"/>
        <v>175.28099999999998</v>
      </c>
      <c r="N83" s="18">
        <f t="shared" si="11"/>
        <v>5.8661646586345375</v>
      </c>
      <c r="O83" s="18">
        <v>0.33</v>
      </c>
      <c r="P83" s="19">
        <f t="shared" si="12"/>
        <v>79.1472</v>
      </c>
      <c r="Q83" s="18">
        <f t="shared" si="13"/>
        <v>2.6488353413654617</v>
      </c>
      <c r="R83" s="18">
        <v>0.33</v>
      </c>
      <c r="S83" s="19">
        <f t="shared" si="14"/>
        <v>39.5736</v>
      </c>
      <c r="T83" s="18">
        <f t="shared" si="15"/>
        <v>1.3244176706827309</v>
      </c>
    </row>
    <row r="84" spans="2:20" ht="12.75">
      <c r="B84" s="51"/>
      <c r="C84" s="30" t="s">
        <v>82</v>
      </c>
      <c r="D84" s="11">
        <v>68</v>
      </c>
      <c r="E84" s="9" t="s">
        <v>79</v>
      </c>
      <c r="F84" s="9">
        <v>392</v>
      </c>
      <c r="G84" s="9">
        <v>0.21</v>
      </c>
      <c r="H84" s="10">
        <v>0.2</v>
      </c>
      <c r="I84" s="18">
        <v>0.33</v>
      </c>
      <c r="J84" s="19">
        <f t="shared" si="8"/>
        <v>192.8091</v>
      </c>
      <c r="K84" s="18">
        <f t="shared" si="9"/>
        <v>6.452781124497992</v>
      </c>
      <c r="L84" s="18">
        <v>0.3</v>
      </c>
      <c r="M84" s="19">
        <f t="shared" si="10"/>
        <v>175.28099999999998</v>
      </c>
      <c r="N84" s="18">
        <f t="shared" si="11"/>
        <v>5.8661646586345375</v>
      </c>
      <c r="O84" s="18">
        <v>0.33</v>
      </c>
      <c r="P84" s="19">
        <f t="shared" si="12"/>
        <v>79.1472</v>
      </c>
      <c r="Q84" s="18">
        <f t="shared" si="13"/>
        <v>2.6488353413654617</v>
      </c>
      <c r="R84" s="18">
        <v>0.33</v>
      </c>
      <c r="S84" s="19">
        <f t="shared" si="14"/>
        <v>39.5736</v>
      </c>
      <c r="T84" s="18">
        <f t="shared" si="15"/>
        <v>1.3244176706827309</v>
      </c>
    </row>
    <row r="85" spans="2:20" ht="12.75">
      <c r="B85" s="51"/>
      <c r="C85" s="30" t="s">
        <v>83</v>
      </c>
      <c r="D85" s="11">
        <v>66</v>
      </c>
      <c r="E85" s="9" t="s">
        <v>79</v>
      </c>
      <c r="F85" s="9">
        <v>1049</v>
      </c>
      <c r="G85" s="9">
        <v>0.18</v>
      </c>
      <c r="H85" s="10">
        <v>0.2</v>
      </c>
      <c r="I85" s="18">
        <v>0.33</v>
      </c>
      <c r="J85" s="19">
        <f t="shared" si="8"/>
        <v>192.8091</v>
      </c>
      <c r="K85" s="18">
        <f t="shared" si="9"/>
        <v>6.452781124497992</v>
      </c>
      <c r="L85" s="18">
        <v>0.3</v>
      </c>
      <c r="M85" s="19">
        <f t="shared" si="10"/>
        <v>175.28099999999998</v>
      </c>
      <c r="N85" s="18">
        <f t="shared" si="11"/>
        <v>5.8661646586345375</v>
      </c>
      <c r="O85" s="18">
        <v>0.33</v>
      </c>
      <c r="P85" s="19">
        <f t="shared" si="12"/>
        <v>79.1472</v>
      </c>
      <c r="Q85" s="18">
        <f t="shared" si="13"/>
        <v>2.6488353413654617</v>
      </c>
      <c r="R85" s="18">
        <v>0.33</v>
      </c>
      <c r="S85" s="19">
        <f t="shared" si="14"/>
        <v>39.5736</v>
      </c>
      <c r="T85" s="18">
        <f t="shared" si="15"/>
        <v>1.3244176706827309</v>
      </c>
    </row>
    <row r="86" spans="2:20" ht="12.75">
      <c r="B86" s="51"/>
      <c r="C86" s="30" t="s">
        <v>84</v>
      </c>
      <c r="D86" s="11">
        <v>69</v>
      </c>
      <c r="E86" s="9" t="s">
        <v>79</v>
      </c>
      <c r="F86" s="9">
        <v>940</v>
      </c>
      <c r="G86" s="9">
        <v>0.17</v>
      </c>
      <c r="H86" s="10">
        <v>0.2</v>
      </c>
      <c r="I86" s="18">
        <v>0.33</v>
      </c>
      <c r="J86" s="19">
        <f t="shared" si="8"/>
        <v>192.8091</v>
      </c>
      <c r="K86" s="18">
        <f t="shared" si="9"/>
        <v>6.452781124497992</v>
      </c>
      <c r="L86" s="18">
        <v>0.3</v>
      </c>
      <c r="M86" s="19">
        <f t="shared" si="10"/>
        <v>175.28099999999998</v>
      </c>
      <c r="N86" s="18">
        <f t="shared" si="11"/>
        <v>5.8661646586345375</v>
      </c>
      <c r="O86" s="18">
        <v>0.33</v>
      </c>
      <c r="P86" s="19">
        <f t="shared" si="12"/>
        <v>79.1472</v>
      </c>
      <c r="Q86" s="18">
        <f t="shared" si="13"/>
        <v>2.6488353413654617</v>
      </c>
      <c r="R86" s="18">
        <v>0.33</v>
      </c>
      <c r="S86" s="19">
        <f t="shared" si="14"/>
        <v>39.5736</v>
      </c>
      <c r="T86" s="18">
        <f t="shared" si="15"/>
        <v>1.3244176706827309</v>
      </c>
    </row>
    <row r="87" spans="10:19" ht="12.75">
      <c r="J87" s="12"/>
      <c r="K87" s="12"/>
      <c r="L87" s="12"/>
      <c r="M87" s="12"/>
      <c r="N87" s="13"/>
      <c r="O87" s="31"/>
      <c r="P87" s="31"/>
      <c r="Q87" s="31"/>
      <c r="R87" s="31"/>
      <c r="S87" s="12"/>
    </row>
  </sheetData>
  <sheetProtection/>
  <mergeCells count="24">
    <mergeCell ref="B6:S6"/>
    <mergeCell ref="B7:B8"/>
    <mergeCell ref="C7:C8"/>
    <mergeCell ref="B35:B42"/>
    <mergeCell ref="I7:K7"/>
    <mergeCell ref="L7:N7"/>
    <mergeCell ref="R7:T7"/>
    <mergeCell ref="O7:Q7"/>
    <mergeCell ref="B82:B86"/>
    <mergeCell ref="B59:B62"/>
    <mergeCell ref="B63:B70"/>
    <mergeCell ref="B9:B24"/>
    <mergeCell ref="B25:B34"/>
    <mergeCell ref="A48:U48"/>
    <mergeCell ref="A5:U5"/>
    <mergeCell ref="B52:B58"/>
    <mergeCell ref="B71:B76"/>
    <mergeCell ref="B77:B81"/>
    <mergeCell ref="B50:B51"/>
    <mergeCell ref="C50:C51"/>
    <mergeCell ref="I50:K50"/>
    <mergeCell ref="L50:N50"/>
    <mergeCell ref="O50:Q50"/>
    <mergeCell ref="R50:T50"/>
  </mergeCells>
  <printOptions horizontalCentered="1"/>
  <pageMargins left="0.15748031496062992" right="0.15748031496062992" top="0" bottom="0" header="0" footer="0"/>
  <pageSetup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Supervisão de Cadastro Técnico</dc:creator>
  <cp:keywords/>
  <dc:description/>
  <cp:lastModifiedBy>TACONI</cp:lastModifiedBy>
  <cp:lastPrinted>2003-04-23T13:52:20Z</cp:lastPrinted>
  <dcterms:created xsi:type="dcterms:W3CDTF">2002-09-05T19:38:29Z</dcterms:created>
  <dcterms:modified xsi:type="dcterms:W3CDTF">2014-02-04T17:51:41Z</dcterms:modified>
  <cp:category/>
  <cp:version/>
  <cp:contentType/>
  <cp:contentStatus/>
</cp:coreProperties>
</file>