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<sst xmlns="http://schemas.openxmlformats.org/spreadsheetml/2006/main" count="221" uniqueCount="98">
  <si>
    <t>URG</t>
  </si>
  <si>
    <t>BAIRRO</t>
  </si>
  <si>
    <t>ATÉ 500 M²</t>
  </si>
  <si>
    <t>DE 500,01 M²</t>
  </si>
  <si>
    <t>DE 1.500,01 M²</t>
  </si>
  <si>
    <t>DE 5.000,01 M²</t>
  </si>
  <si>
    <t>DE 20.000,01 M²</t>
  </si>
  <si>
    <t>DE 50.000,01 M²</t>
  </si>
  <si>
    <t>DE 100.000,01 M²</t>
  </si>
  <si>
    <t>DE 500.000,01 M²</t>
  </si>
  <si>
    <t>ACIMA DE</t>
  </si>
  <si>
    <t>ATÉ 1.500 M²</t>
  </si>
  <si>
    <t>ATÉ 5.000 M²</t>
  </si>
  <si>
    <t>ATÉ 20.000 M²</t>
  </si>
  <si>
    <t>ATÉ 50.000 M²</t>
  </si>
  <si>
    <t>ATÉ 100.000 M²</t>
  </si>
  <si>
    <t>ATÉ 500.000 M²</t>
  </si>
  <si>
    <t>ATÉ 1.000.000 M²</t>
  </si>
  <si>
    <t>1.000.000,01 M²</t>
  </si>
  <si>
    <t>CENTRO</t>
  </si>
  <si>
    <t>Centro</t>
  </si>
  <si>
    <t>Kaonze</t>
  </si>
  <si>
    <t>Califórnia</t>
  </si>
  <si>
    <t>Da Luz</t>
  </si>
  <si>
    <t>Rancho Novo</t>
  </si>
  <si>
    <t>Vila Nova</t>
  </si>
  <si>
    <t>Juscelino</t>
  </si>
  <si>
    <t>Chacrinha</t>
  </si>
  <si>
    <t xml:space="preserve">Santa Eugênia </t>
  </si>
  <si>
    <t>Moquetá</t>
  </si>
  <si>
    <t>Jardim Tropical</t>
  </si>
  <si>
    <t>Prata</t>
  </si>
  <si>
    <t>Jardim Iguaçu</t>
  </si>
  <si>
    <t>Engenho Pequeno</t>
  </si>
  <si>
    <t>Vila Operária</t>
  </si>
  <si>
    <t>Viga</t>
  </si>
  <si>
    <t>POSSE</t>
  </si>
  <si>
    <t>Posse</t>
  </si>
  <si>
    <t>Ponto Chic</t>
  </si>
  <si>
    <t>Cerâmica</t>
  </si>
  <si>
    <t>Três Corações</t>
  </si>
  <si>
    <t>Kennedy / Caioaba</t>
  </si>
  <si>
    <t>Botafogo</t>
  </si>
  <si>
    <t>Carmary</t>
  </si>
  <si>
    <t>Nova América</t>
  </si>
  <si>
    <t>Ambaí</t>
  </si>
  <si>
    <t>Parque Flora</t>
  </si>
  <si>
    <t>COMENDADOR SOARES</t>
  </si>
  <si>
    <t>Comendador Soares</t>
  </si>
  <si>
    <t>Jardim Alvorada</t>
  </si>
  <si>
    <t>Danon</t>
  </si>
  <si>
    <t>Rosa dos Ventos</t>
  </si>
  <si>
    <t>Jardim Nova Era</t>
  </si>
  <si>
    <t>Jardim Palmares</t>
  </si>
  <si>
    <t>Jardim Pernambuco</t>
  </si>
  <si>
    <t>Ouro Verde</t>
  </si>
  <si>
    <t>CABUÇU</t>
  </si>
  <si>
    <t>Cabuçu</t>
  </si>
  <si>
    <t>Valverde</t>
  </si>
  <si>
    <t>Palhada</t>
  </si>
  <si>
    <t>Marapicu</t>
  </si>
  <si>
    <t>Ipiranga</t>
  </si>
  <si>
    <t>Lagoinha</t>
  </si>
  <si>
    <t>Campo Alegre</t>
  </si>
  <si>
    <t>KM 32</t>
  </si>
  <si>
    <t>Km -32</t>
  </si>
  <si>
    <t>Jardim Guandu</t>
  </si>
  <si>
    <t>Paraíso</t>
  </si>
  <si>
    <t>Prados Verdes</t>
  </si>
  <si>
    <t>AUSTIN</t>
  </si>
  <si>
    <t>Austin</t>
  </si>
  <si>
    <t>Riachão</t>
  </si>
  <si>
    <t>Cacuia</t>
  </si>
  <si>
    <t>Rodilândia</t>
  </si>
  <si>
    <t>Inconfidência</t>
  </si>
  <si>
    <t>Carlos Sampaio</t>
  </si>
  <si>
    <t>Vila Guimarães</t>
  </si>
  <si>
    <t>Tinguazinho</t>
  </si>
  <si>
    <t>VILA DE CAVA</t>
  </si>
  <si>
    <t>Vila de Cava</t>
  </si>
  <si>
    <t>Santa Rita</t>
  </si>
  <si>
    <t>Corumbá</t>
  </si>
  <si>
    <t>Rancho Fundo</t>
  </si>
  <si>
    <t>Figueiras</t>
  </si>
  <si>
    <t>Iguaçu Velho</t>
  </si>
  <si>
    <t>MIGUEL COUTO</t>
  </si>
  <si>
    <t>Miguel Couto</t>
  </si>
  <si>
    <t>Parque Ambaí</t>
  </si>
  <si>
    <t>Grama</t>
  </si>
  <si>
    <t>Boa Esperança</t>
  </si>
  <si>
    <t>Geneciano</t>
  </si>
  <si>
    <t>TINGUÁ</t>
  </si>
  <si>
    <t>Tinguá</t>
  </si>
  <si>
    <t>Adrianópolis</t>
  </si>
  <si>
    <t>Rio D'ouro</t>
  </si>
  <si>
    <t>Montevideo</t>
  </si>
  <si>
    <t>Jaceruba</t>
  </si>
  <si>
    <t>ANEXO I - TABELA I - PLANTA GENÉRICA DE VALORES DE TERRENO POR BAIRRO OFICIAL - PGV-T (em UFINIG)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</si>
</sst>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0.0"/>
    <numFmt numFmtId="172" formatCode="0.0%"/>
    <numFmt numFmtId="173" formatCode="0.000%"/>
    <numFmt numFmtId="174" formatCode="0.00000"/>
    <numFmt numFmtId="175" formatCode="0.0000"/>
  </numFmts>
  <fonts count="4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8"/>
      <color indexed="10"/>
      <name val="Times New Roman"/>
      <family val="1"/>
    </font>
    <font>
      <b/>
      <sz val="12"/>
      <name val="Arial"/>
      <family val="2"/>
    </font>
    <font>
      <b/>
      <i/>
      <sz val="8"/>
      <color indexed="18"/>
      <name val="Times New Roman"/>
      <family val="1"/>
    </font>
    <font>
      <b/>
      <i/>
      <sz val="6"/>
      <color indexed="18"/>
      <name val="Times New Roman"/>
      <family val="1"/>
    </font>
    <font>
      <sz val="8"/>
      <name val="Times New Roman"/>
      <family val="1"/>
    </font>
    <font>
      <b/>
      <i/>
      <sz val="6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9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170" fontId="8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6572250"/>
          <a:ext cx="85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44</xdr:row>
      <xdr:rowOff>0</xdr:rowOff>
    </xdr:from>
    <xdr:to>
      <xdr:col>1</xdr:col>
      <xdr:colOff>714375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5722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0</xdr:rowOff>
    </xdr:from>
    <xdr:to>
      <xdr:col>15</xdr:col>
      <xdr:colOff>0</xdr:colOff>
      <xdr:row>3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04875" y="142875"/>
          <a:ext cx="3876675" cy="4191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Estado do Rio de Janeiro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PREFEITURA DA CIDADE DE NOVA IGUAÇU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552450</xdr:colOff>
      <xdr:row>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49</xdr:row>
      <xdr:rowOff>19050</xdr:rowOff>
    </xdr:from>
    <xdr:to>
      <xdr:col>0</xdr:col>
      <xdr:colOff>619125</xdr:colOff>
      <xdr:row>53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267575"/>
          <a:ext cx="447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49</xdr:row>
      <xdr:rowOff>85725</xdr:rowOff>
    </xdr:from>
    <xdr:to>
      <xdr:col>15</xdr:col>
      <xdr:colOff>57150</xdr:colOff>
      <xdr:row>52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838200" y="7334250"/>
          <a:ext cx="4000500" cy="4191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7"/>
  <sheetViews>
    <sheetView tabSelected="1" zoomScalePageLayoutView="0" workbookViewId="0" topLeftCell="A1">
      <selection activeCell="A46" sqref="A46:IV46"/>
    </sheetView>
  </sheetViews>
  <sheetFormatPr defaultColWidth="7.8515625" defaultRowHeight="12.75"/>
  <cols>
    <col min="1" max="1" width="12.00390625" style="1" customWidth="1"/>
    <col min="2" max="2" width="13.140625" style="1" customWidth="1"/>
    <col min="3" max="3" width="10.7109375" style="1" hidden="1" customWidth="1"/>
    <col min="4" max="4" width="24.140625" style="1" hidden="1" customWidth="1"/>
    <col min="5" max="5" width="13.28125" style="1" hidden="1" customWidth="1"/>
    <col min="6" max="6" width="0" style="1" hidden="1" customWidth="1"/>
    <col min="7" max="7" width="9.28125" style="1" hidden="1" customWidth="1"/>
    <col min="8" max="8" width="9.28125" style="1" customWidth="1"/>
    <col min="9" max="9" width="11.57421875" style="1" hidden="1" customWidth="1"/>
    <col min="10" max="10" width="11.57421875" style="1" customWidth="1"/>
    <col min="11" max="11" width="12.8515625" style="1" hidden="1" customWidth="1"/>
    <col min="12" max="12" width="12.8515625" style="1" customWidth="1"/>
    <col min="13" max="13" width="12.8515625" style="1" hidden="1" customWidth="1"/>
    <col min="14" max="14" width="12.8515625" style="1" customWidth="1"/>
    <col min="15" max="15" width="13.8515625" style="1" hidden="1" customWidth="1"/>
    <col min="16" max="16" width="13.8515625" style="1" customWidth="1"/>
    <col min="17" max="17" width="13.8515625" style="1" hidden="1" customWidth="1"/>
    <col min="18" max="18" width="13.8515625" style="1" customWidth="1"/>
    <col min="19" max="19" width="14.7109375" style="1" hidden="1" customWidth="1"/>
    <col min="20" max="20" width="14.7109375" style="1" customWidth="1"/>
    <col min="21" max="21" width="13.8515625" style="1" hidden="1" customWidth="1"/>
    <col min="22" max="22" width="13.8515625" style="1" customWidth="1"/>
    <col min="23" max="23" width="13.57421875" style="1" hidden="1" customWidth="1"/>
    <col min="24" max="24" width="13.57421875" style="1" customWidth="1"/>
    <col min="25" max="16384" width="7.8515625" style="1" customWidth="1"/>
  </cols>
  <sheetData>
    <row r="2" spans="2:18" ht="12.75">
      <c r="B2" s="38"/>
      <c r="C2" s="38"/>
      <c r="D2" s="38"/>
      <c r="E2" s="38"/>
      <c r="F2" s="38"/>
      <c r="G2" s="38"/>
      <c r="H2" s="38"/>
      <c r="I2" s="38"/>
      <c r="J2" s="38"/>
      <c r="Q2" s="2"/>
      <c r="R2" s="2"/>
    </row>
    <row r="7" spans="1:24" ht="15.75">
      <c r="A7" s="39" t="s">
        <v>97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21"/>
    </row>
    <row r="8" ht="12" thickBot="1"/>
    <row r="9" spans="1:24" ht="16.5" customHeight="1">
      <c r="A9" s="48" t="s">
        <v>0</v>
      </c>
      <c r="B9" s="50" t="s">
        <v>1</v>
      </c>
      <c r="C9" s="3"/>
      <c r="D9" s="3"/>
      <c r="E9" s="4"/>
      <c r="F9" s="5"/>
      <c r="G9" s="52" t="s">
        <v>2</v>
      </c>
      <c r="H9" s="40" t="s">
        <v>2</v>
      </c>
      <c r="I9" s="27" t="s">
        <v>3</v>
      </c>
      <c r="J9" s="6" t="s">
        <v>3</v>
      </c>
      <c r="K9" s="27" t="s">
        <v>4</v>
      </c>
      <c r="L9" s="6" t="s">
        <v>4</v>
      </c>
      <c r="M9" s="27" t="s">
        <v>5</v>
      </c>
      <c r="N9" s="6" t="s">
        <v>5</v>
      </c>
      <c r="O9" s="27" t="s">
        <v>6</v>
      </c>
      <c r="P9" s="6" t="s">
        <v>6</v>
      </c>
      <c r="Q9" s="27" t="s">
        <v>7</v>
      </c>
      <c r="R9" s="6" t="s">
        <v>7</v>
      </c>
      <c r="S9" s="27" t="s">
        <v>8</v>
      </c>
      <c r="T9" s="6" t="s">
        <v>8</v>
      </c>
      <c r="U9" s="27" t="s">
        <v>9</v>
      </c>
      <c r="V9" s="6" t="s">
        <v>9</v>
      </c>
      <c r="W9" s="29" t="s">
        <v>10</v>
      </c>
      <c r="X9" s="7" t="s">
        <v>10</v>
      </c>
    </row>
    <row r="10" spans="1:24" ht="15.75" customHeight="1" thickBot="1">
      <c r="A10" s="49"/>
      <c r="B10" s="51"/>
      <c r="C10" s="8"/>
      <c r="D10" s="8"/>
      <c r="E10" s="9"/>
      <c r="F10" s="9"/>
      <c r="G10" s="53"/>
      <c r="H10" s="41"/>
      <c r="I10" s="31" t="s">
        <v>11</v>
      </c>
      <c r="J10" s="10" t="s">
        <v>11</v>
      </c>
      <c r="K10" s="28" t="s">
        <v>12</v>
      </c>
      <c r="L10" s="11" t="s">
        <v>12</v>
      </c>
      <c r="M10" s="28" t="s">
        <v>13</v>
      </c>
      <c r="N10" s="11" t="s">
        <v>13</v>
      </c>
      <c r="O10" s="28" t="s">
        <v>14</v>
      </c>
      <c r="P10" s="11" t="s">
        <v>14</v>
      </c>
      <c r="Q10" s="28" t="s">
        <v>15</v>
      </c>
      <c r="R10" s="11" t="s">
        <v>15</v>
      </c>
      <c r="S10" s="28" t="s">
        <v>16</v>
      </c>
      <c r="T10" s="11" t="s">
        <v>16</v>
      </c>
      <c r="U10" s="28" t="s">
        <v>17</v>
      </c>
      <c r="V10" s="11" t="s">
        <v>17</v>
      </c>
      <c r="W10" s="30" t="s">
        <v>18</v>
      </c>
      <c r="X10" s="12" t="s">
        <v>18</v>
      </c>
    </row>
    <row r="11" spans="1:24" ht="11.25">
      <c r="A11" s="54" t="s">
        <v>19</v>
      </c>
      <c r="B11" s="13" t="s">
        <v>20</v>
      </c>
      <c r="C11" s="14">
        <v>1</v>
      </c>
      <c r="D11" s="14" t="s">
        <v>19</v>
      </c>
      <c r="E11" s="14">
        <v>29845</v>
      </c>
      <c r="F11" s="14">
        <v>0.744</v>
      </c>
      <c r="G11" s="22">
        <v>100</v>
      </c>
      <c r="H11" s="32">
        <f>G11/29.88</f>
        <v>3.346720214190094</v>
      </c>
      <c r="I11" s="22">
        <f>G11*0.7</f>
        <v>70</v>
      </c>
      <c r="J11" s="32">
        <f>I11/29.88</f>
        <v>2.342704149933066</v>
      </c>
      <c r="K11" s="22">
        <f>I11*0.7</f>
        <v>49</v>
      </c>
      <c r="L11" s="32">
        <f>K11/29.88</f>
        <v>1.6398929049531459</v>
      </c>
      <c r="M11" s="22">
        <f>K11*0.6</f>
        <v>29.4</v>
      </c>
      <c r="N11" s="32">
        <f>M11/29.88</f>
        <v>0.9839357429718876</v>
      </c>
      <c r="O11" s="22">
        <f>M11*0.7</f>
        <v>20.58</v>
      </c>
      <c r="P11" s="32">
        <f>O11/29.88</f>
        <v>0.6887550200803213</v>
      </c>
      <c r="Q11" s="22">
        <f>O11*0.7</f>
        <v>14.405999999999997</v>
      </c>
      <c r="R11" s="32">
        <f>Q11/29.88</f>
        <v>0.4821285140562248</v>
      </c>
      <c r="S11" s="22">
        <f>Q11*0.8</f>
        <v>11.524799999999999</v>
      </c>
      <c r="T11" s="32">
        <f>S11/29.88</f>
        <v>0.3857028112449799</v>
      </c>
      <c r="U11" s="22">
        <f>S11*0.8</f>
        <v>9.21984</v>
      </c>
      <c r="V11" s="32">
        <f>U11/29.88</f>
        <v>0.30856224899598395</v>
      </c>
      <c r="W11" s="22">
        <f aca="true" t="shared" si="0" ref="W11:W26">U11*0.8</f>
        <v>7.375872</v>
      </c>
      <c r="X11" s="32">
        <f>W11/29.88</f>
        <v>0.24684979919678715</v>
      </c>
    </row>
    <row r="12" spans="1:24" ht="11.25">
      <c r="A12" s="43"/>
      <c r="B12" s="15" t="s">
        <v>21</v>
      </c>
      <c r="C12" s="16">
        <v>5</v>
      </c>
      <c r="D12" s="16" t="s">
        <v>19</v>
      </c>
      <c r="E12" s="16">
        <v>7431</v>
      </c>
      <c r="F12" s="16">
        <v>0.705</v>
      </c>
      <c r="G12" s="23">
        <v>60</v>
      </c>
      <c r="H12" s="32">
        <f aca="true" t="shared" si="1" ref="H12:H44">G12/29.88</f>
        <v>2.0080321285140563</v>
      </c>
      <c r="I12" s="23">
        <f aca="true" t="shared" si="2" ref="I12:I26">G12*0.7</f>
        <v>42</v>
      </c>
      <c r="J12" s="32">
        <f aca="true" t="shared" si="3" ref="J12:J44">I12/29.88</f>
        <v>1.4056224899598393</v>
      </c>
      <c r="K12" s="23">
        <f aca="true" t="shared" si="4" ref="K12:K26">I12*0.7</f>
        <v>29.4</v>
      </c>
      <c r="L12" s="32">
        <f aca="true" t="shared" si="5" ref="L12:L44">K12/29.88</f>
        <v>0.9839357429718876</v>
      </c>
      <c r="M12" s="23">
        <f aca="true" t="shared" si="6" ref="M12:M26">K12*0.6</f>
        <v>17.639999999999997</v>
      </c>
      <c r="N12" s="32">
        <f aca="true" t="shared" si="7" ref="N12:N44">M12/29.88</f>
        <v>0.5903614457831324</v>
      </c>
      <c r="O12" s="23">
        <f aca="true" t="shared" si="8" ref="O12:O26">M12*0.7</f>
        <v>12.347999999999997</v>
      </c>
      <c r="P12" s="32">
        <f aca="true" t="shared" si="9" ref="P12:P44">O12/29.88</f>
        <v>0.4132530120481927</v>
      </c>
      <c r="Q12" s="23">
        <f aca="true" t="shared" si="10" ref="Q12:Q26">O12*0.7</f>
        <v>8.643599999999998</v>
      </c>
      <c r="R12" s="32">
        <f aca="true" t="shared" si="11" ref="R12:R44">Q12/29.88</f>
        <v>0.2892771084337349</v>
      </c>
      <c r="S12" s="23">
        <f aca="true" t="shared" si="12" ref="S12:S26">Q12*0.8</f>
        <v>6.914879999999998</v>
      </c>
      <c r="T12" s="32">
        <f aca="true" t="shared" si="13" ref="T12:T44">S12/29.88</f>
        <v>0.2314216867469879</v>
      </c>
      <c r="U12" s="23">
        <f aca="true" t="shared" si="14" ref="U12:U26">S12*0.8</f>
        <v>5.531903999999999</v>
      </c>
      <c r="V12" s="32">
        <f aca="true" t="shared" si="15" ref="V12:V44">U12/29.88</f>
        <v>0.18513734939759033</v>
      </c>
      <c r="W12" s="22">
        <f t="shared" si="0"/>
        <v>4.4255232</v>
      </c>
      <c r="X12" s="32">
        <f aca="true" t="shared" si="16" ref="X12:X44">W12/29.88</f>
        <v>0.14810987951807228</v>
      </c>
    </row>
    <row r="13" spans="1:24" ht="11.25">
      <c r="A13" s="43"/>
      <c r="B13" s="15" t="s">
        <v>22</v>
      </c>
      <c r="C13" s="16">
        <v>2</v>
      </c>
      <c r="D13" s="16" t="s">
        <v>19</v>
      </c>
      <c r="E13" s="16">
        <v>5801</v>
      </c>
      <c r="F13" s="16">
        <v>0.677</v>
      </c>
      <c r="G13" s="23">
        <v>60</v>
      </c>
      <c r="H13" s="32">
        <f t="shared" si="1"/>
        <v>2.0080321285140563</v>
      </c>
      <c r="I13" s="23">
        <f t="shared" si="2"/>
        <v>42</v>
      </c>
      <c r="J13" s="32">
        <f t="shared" si="3"/>
        <v>1.4056224899598393</v>
      </c>
      <c r="K13" s="23">
        <f t="shared" si="4"/>
        <v>29.4</v>
      </c>
      <c r="L13" s="32">
        <f t="shared" si="5"/>
        <v>0.9839357429718876</v>
      </c>
      <c r="M13" s="23">
        <f t="shared" si="6"/>
        <v>17.639999999999997</v>
      </c>
      <c r="N13" s="32">
        <f t="shared" si="7"/>
        <v>0.5903614457831324</v>
      </c>
      <c r="O13" s="23">
        <f t="shared" si="8"/>
        <v>12.347999999999997</v>
      </c>
      <c r="P13" s="32">
        <f t="shared" si="9"/>
        <v>0.4132530120481927</v>
      </c>
      <c r="Q13" s="23">
        <f t="shared" si="10"/>
        <v>8.643599999999998</v>
      </c>
      <c r="R13" s="32">
        <f t="shared" si="11"/>
        <v>0.2892771084337349</v>
      </c>
      <c r="S13" s="23">
        <f t="shared" si="12"/>
        <v>6.914879999999998</v>
      </c>
      <c r="T13" s="32">
        <f t="shared" si="13"/>
        <v>0.2314216867469879</v>
      </c>
      <c r="U13" s="23">
        <f t="shared" si="14"/>
        <v>5.531903999999999</v>
      </c>
      <c r="V13" s="32">
        <f t="shared" si="15"/>
        <v>0.18513734939759033</v>
      </c>
      <c r="W13" s="22">
        <f t="shared" si="0"/>
        <v>4.4255232</v>
      </c>
      <c r="X13" s="32">
        <f t="shared" si="16"/>
        <v>0.14810987951807228</v>
      </c>
    </row>
    <row r="14" spans="1:24" ht="11.25">
      <c r="A14" s="43"/>
      <c r="B14" s="15" t="s">
        <v>23</v>
      </c>
      <c r="C14" s="16">
        <v>6</v>
      </c>
      <c r="D14" s="16" t="s">
        <v>19</v>
      </c>
      <c r="E14" s="16">
        <v>18786</v>
      </c>
      <c r="F14" s="16">
        <v>0.637</v>
      </c>
      <c r="G14" s="23">
        <v>60</v>
      </c>
      <c r="H14" s="32">
        <f t="shared" si="1"/>
        <v>2.0080321285140563</v>
      </c>
      <c r="I14" s="23">
        <f t="shared" si="2"/>
        <v>42</v>
      </c>
      <c r="J14" s="32">
        <f t="shared" si="3"/>
        <v>1.4056224899598393</v>
      </c>
      <c r="K14" s="23">
        <f t="shared" si="4"/>
        <v>29.4</v>
      </c>
      <c r="L14" s="32">
        <f t="shared" si="5"/>
        <v>0.9839357429718876</v>
      </c>
      <c r="M14" s="23">
        <f t="shared" si="6"/>
        <v>17.639999999999997</v>
      </c>
      <c r="N14" s="32">
        <f t="shared" si="7"/>
        <v>0.5903614457831324</v>
      </c>
      <c r="O14" s="23">
        <f t="shared" si="8"/>
        <v>12.347999999999997</v>
      </c>
      <c r="P14" s="32">
        <f t="shared" si="9"/>
        <v>0.4132530120481927</v>
      </c>
      <c r="Q14" s="23">
        <f t="shared" si="10"/>
        <v>8.643599999999998</v>
      </c>
      <c r="R14" s="32">
        <f t="shared" si="11"/>
        <v>0.2892771084337349</v>
      </c>
      <c r="S14" s="23">
        <f t="shared" si="12"/>
        <v>6.914879999999998</v>
      </c>
      <c r="T14" s="32">
        <f t="shared" si="13"/>
        <v>0.2314216867469879</v>
      </c>
      <c r="U14" s="23">
        <f t="shared" si="14"/>
        <v>5.531903999999999</v>
      </c>
      <c r="V14" s="32">
        <f t="shared" si="15"/>
        <v>0.18513734939759033</v>
      </c>
      <c r="W14" s="22">
        <f t="shared" si="0"/>
        <v>4.4255232</v>
      </c>
      <c r="X14" s="32">
        <f t="shared" si="16"/>
        <v>0.14810987951807228</v>
      </c>
    </row>
    <row r="15" spans="1:24" ht="11.25">
      <c r="A15" s="43"/>
      <c r="B15" s="15" t="s">
        <v>24</v>
      </c>
      <c r="C15" s="16">
        <v>12</v>
      </c>
      <c r="D15" s="16" t="s">
        <v>19</v>
      </c>
      <c r="E15" s="16">
        <v>7371</v>
      </c>
      <c r="F15" s="16">
        <v>0.715</v>
      </c>
      <c r="G15" s="23">
        <v>50</v>
      </c>
      <c r="H15" s="32">
        <f t="shared" si="1"/>
        <v>1.673360107095047</v>
      </c>
      <c r="I15" s="23">
        <f t="shared" si="2"/>
        <v>35</v>
      </c>
      <c r="J15" s="32">
        <f t="shared" si="3"/>
        <v>1.171352074966533</v>
      </c>
      <c r="K15" s="23">
        <f t="shared" si="4"/>
        <v>24.5</v>
      </c>
      <c r="L15" s="32">
        <f t="shared" si="5"/>
        <v>0.8199464524765729</v>
      </c>
      <c r="M15" s="23">
        <f t="shared" si="6"/>
        <v>14.7</v>
      </c>
      <c r="N15" s="32">
        <f t="shared" si="7"/>
        <v>0.4919678714859438</v>
      </c>
      <c r="O15" s="23">
        <f t="shared" si="8"/>
        <v>10.29</v>
      </c>
      <c r="P15" s="32">
        <f t="shared" si="9"/>
        <v>0.34437751004016065</v>
      </c>
      <c r="Q15" s="23">
        <f t="shared" si="10"/>
        <v>7.2029999999999985</v>
      </c>
      <c r="R15" s="32">
        <f t="shared" si="11"/>
        <v>0.2410642570281124</v>
      </c>
      <c r="S15" s="23">
        <f t="shared" si="12"/>
        <v>5.7623999999999995</v>
      </c>
      <c r="T15" s="32">
        <f t="shared" si="13"/>
        <v>0.19285140562248995</v>
      </c>
      <c r="U15" s="23">
        <f t="shared" si="14"/>
        <v>4.60992</v>
      </c>
      <c r="V15" s="32">
        <f t="shared" si="15"/>
        <v>0.15428112449799197</v>
      </c>
      <c r="W15" s="22">
        <f t="shared" si="0"/>
        <v>3.687936</v>
      </c>
      <c r="X15" s="32">
        <f t="shared" si="16"/>
        <v>0.12342489959839358</v>
      </c>
    </row>
    <row r="16" spans="1:24" ht="11.25">
      <c r="A16" s="43"/>
      <c r="B16" s="15" t="s">
        <v>25</v>
      </c>
      <c r="C16" s="16">
        <v>3</v>
      </c>
      <c r="D16" s="16" t="s">
        <v>19</v>
      </c>
      <c r="E16" s="16">
        <v>6350</v>
      </c>
      <c r="F16" s="16">
        <v>0.745</v>
      </c>
      <c r="G16" s="23">
        <v>50</v>
      </c>
      <c r="H16" s="32">
        <f t="shared" si="1"/>
        <v>1.673360107095047</v>
      </c>
      <c r="I16" s="23">
        <f t="shared" si="2"/>
        <v>35</v>
      </c>
      <c r="J16" s="32">
        <f t="shared" si="3"/>
        <v>1.171352074966533</v>
      </c>
      <c r="K16" s="23">
        <f t="shared" si="4"/>
        <v>24.5</v>
      </c>
      <c r="L16" s="32">
        <f t="shared" si="5"/>
        <v>0.8199464524765729</v>
      </c>
      <c r="M16" s="23">
        <f t="shared" si="6"/>
        <v>14.7</v>
      </c>
      <c r="N16" s="32">
        <f t="shared" si="7"/>
        <v>0.4919678714859438</v>
      </c>
      <c r="O16" s="23">
        <f t="shared" si="8"/>
        <v>10.29</v>
      </c>
      <c r="P16" s="32">
        <f t="shared" si="9"/>
        <v>0.34437751004016065</v>
      </c>
      <c r="Q16" s="23">
        <f t="shared" si="10"/>
        <v>7.2029999999999985</v>
      </c>
      <c r="R16" s="32">
        <f t="shared" si="11"/>
        <v>0.2410642570281124</v>
      </c>
      <c r="S16" s="23">
        <f t="shared" si="12"/>
        <v>5.7623999999999995</v>
      </c>
      <c r="T16" s="32">
        <f t="shared" si="13"/>
        <v>0.19285140562248995</v>
      </c>
      <c r="U16" s="23">
        <f t="shared" si="14"/>
        <v>4.60992</v>
      </c>
      <c r="V16" s="32">
        <f t="shared" si="15"/>
        <v>0.15428112449799197</v>
      </c>
      <c r="W16" s="22">
        <f t="shared" si="0"/>
        <v>3.687936</v>
      </c>
      <c r="X16" s="32">
        <f t="shared" si="16"/>
        <v>0.12342489959839358</v>
      </c>
    </row>
    <row r="17" spans="1:24" ht="11.25">
      <c r="A17" s="43"/>
      <c r="B17" s="15" t="s">
        <v>26</v>
      </c>
      <c r="C17" s="16">
        <v>4</v>
      </c>
      <c r="D17" s="16" t="s">
        <v>19</v>
      </c>
      <c r="E17" s="16">
        <v>11236</v>
      </c>
      <c r="F17" s="16">
        <v>0.601</v>
      </c>
      <c r="G17" s="23">
        <v>50</v>
      </c>
      <c r="H17" s="32">
        <f t="shared" si="1"/>
        <v>1.673360107095047</v>
      </c>
      <c r="I17" s="23">
        <f t="shared" si="2"/>
        <v>35</v>
      </c>
      <c r="J17" s="32">
        <f t="shared" si="3"/>
        <v>1.171352074966533</v>
      </c>
      <c r="K17" s="23">
        <f t="shared" si="4"/>
        <v>24.5</v>
      </c>
      <c r="L17" s="32">
        <f t="shared" si="5"/>
        <v>0.8199464524765729</v>
      </c>
      <c r="M17" s="23">
        <f t="shared" si="6"/>
        <v>14.7</v>
      </c>
      <c r="N17" s="32">
        <f t="shared" si="7"/>
        <v>0.4919678714859438</v>
      </c>
      <c r="O17" s="23">
        <f t="shared" si="8"/>
        <v>10.29</v>
      </c>
      <c r="P17" s="32">
        <f t="shared" si="9"/>
        <v>0.34437751004016065</v>
      </c>
      <c r="Q17" s="23">
        <f t="shared" si="10"/>
        <v>7.2029999999999985</v>
      </c>
      <c r="R17" s="32">
        <f t="shared" si="11"/>
        <v>0.2410642570281124</v>
      </c>
      <c r="S17" s="23">
        <f t="shared" si="12"/>
        <v>5.7623999999999995</v>
      </c>
      <c r="T17" s="32">
        <f t="shared" si="13"/>
        <v>0.19285140562248995</v>
      </c>
      <c r="U17" s="23">
        <f t="shared" si="14"/>
        <v>4.60992</v>
      </c>
      <c r="V17" s="32">
        <f t="shared" si="15"/>
        <v>0.15428112449799197</v>
      </c>
      <c r="W17" s="22">
        <f t="shared" si="0"/>
        <v>3.687936</v>
      </c>
      <c r="X17" s="32">
        <f t="shared" si="16"/>
        <v>0.12342489959839358</v>
      </c>
    </row>
    <row r="18" spans="1:24" ht="11.25">
      <c r="A18" s="43"/>
      <c r="B18" s="15" t="s">
        <v>27</v>
      </c>
      <c r="C18" s="16">
        <v>9</v>
      </c>
      <c r="D18" s="16" t="s">
        <v>19</v>
      </c>
      <c r="E18" s="16">
        <v>6052</v>
      </c>
      <c r="F18" s="16">
        <v>0.512</v>
      </c>
      <c r="G18" s="24">
        <v>50</v>
      </c>
      <c r="H18" s="32">
        <f t="shared" si="1"/>
        <v>1.673360107095047</v>
      </c>
      <c r="I18" s="24">
        <f t="shared" si="2"/>
        <v>35</v>
      </c>
      <c r="J18" s="32">
        <f t="shared" si="3"/>
        <v>1.171352074966533</v>
      </c>
      <c r="K18" s="24">
        <f t="shared" si="4"/>
        <v>24.5</v>
      </c>
      <c r="L18" s="32">
        <f t="shared" si="5"/>
        <v>0.8199464524765729</v>
      </c>
      <c r="M18" s="24">
        <f t="shared" si="6"/>
        <v>14.7</v>
      </c>
      <c r="N18" s="32">
        <f t="shared" si="7"/>
        <v>0.4919678714859438</v>
      </c>
      <c r="O18" s="24">
        <f t="shared" si="8"/>
        <v>10.29</v>
      </c>
      <c r="P18" s="32">
        <f t="shared" si="9"/>
        <v>0.34437751004016065</v>
      </c>
      <c r="Q18" s="24">
        <f t="shared" si="10"/>
        <v>7.2029999999999985</v>
      </c>
      <c r="R18" s="32">
        <f t="shared" si="11"/>
        <v>0.2410642570281124</v>
      </c>
      <c r="S18" s="24">
        <f t="shared" si="12"/>
        <v>5.7623999999999995</v>
      </c>
      <c r="T18" s="32">
        <f t="shared" si="13"/>
        <v>0.19285140562248995</v>
      </c>
      <c r="U18" s="24">
        <f t="shared" si="14"/>
        <v>4.60992</v>
      </c>
      <c r="V18" s="32">
        <f t="shared" si="15"/>
        <v>0.15428112449799197</v>
      </c>
      <c r="W18" s="22">
        <f t="shared" si="0"/>
        <v>3.687936</v>
      </c>
      <c r="X18" s="32">
        <f t="shared" si="16"/>
        <v>0.12342489959839358</v>
      </c>
    </row>
    <row r="19" spans="1:24" ht="11.25">
      <c r="A19" s="43"/>
      <c r="B19" s="15" t="s">
        <v>28</v>
      </c>
      <c r="C19" s="16">
        <v>7</v>
      </c>
      <c r="D19" s="16" t="s">
        <v>19</v>
      </c>
      <c r="E19" s="16">
        <v>10896</v>
      </c>
      <c r="F19" s="16">
        <v>0.663</v>
      </c>
      <c r="G19" s="24">
        <v>50</v>
      </c>
      <c r="H19" s="32">
        <f t="shared" si="1"/>
        <v>1.673360107095047</v>
      </c>
      <c r="I19" s="24">
        <f t="shared" si="2"/>
        <v>35</v>
      </c>
      <c r="J19" s="32">
        <f t="shared" si="3"/>
        <v>1.171352074966533</v>
      </c>
      <c r="K19" s="24">
        <f t="shared" si="4"/>
        <v>24.5</v>
      </c>
      <c r="L19" s="32">
        <f t="shared" si="5"/>
        <v>0.8199464524765729</v>
      </c>
      <c r="M19" s="24">
        <f t="shared" si="6"/>
        <v>14.7</v>
      </c>
      <c r="N19" s="32">
        <f t="shared" si="7"/>
        <v>0.4919678714859438</v>
      </c>
      <c r="O19" s="24">
        <f t="shared" si="8"/>
        <v>10.29</v>
      </c>
      <c r="P19" s="32">
        <f t="shared" si="9"/>
        <v>0.34437751004016065</v>
      </c>
      <c r="Q19" s="24">
        <f t="shared" si="10"/>
        <v>7.2029999999999985</v>
      </c>
      <c r="R19" s="32">
        <f t="shared" si="11"/>
        <v>0.2410642570281124</v>
      </c>
      <c r="S19" s="24">
        <f t="shared" si="12"/>
        <v>5.7623999999999995</v>
      </c>
      <c r="T19" s="32">
        <f t="shared" si="13"/>
        <v>0.19285140562248995</v>
      </c>
      <c r="U19" s="24">
        <f t="shared" si="14"/>
        <v>4.60992</v>
      </c>
      <c r="V19" s="32">
        <f t="shared" si="15"/>
        <v>0.15428112449799197</v>
      </c>
      <c r="W19" s="22">
        <f t="shared" si="0"/>
        <v>3.687936</v>
      </c>
      <c r="X19" s="32">
        <f t="shared" si="16"/>
        <v>0.12342489959839358</v>
      </c>
    </row>
    <row r="20" spans="1:24" ht="11.25">
      <c r="A20" s="43"/>
      <c r="B20" s="15" t="s">
        <v>29</v>
      </c>
      <c r="C20" s="16">
        <v>10</v>
      </c>
      <c r="D20" s="16" t="s">
        <v>19</v>
      </c>
      <c r="E20" s="16">
        <v>6862</v>
      </c>
      <c r="F20" s="16">
        <v>0.628</v>
      </c>
      <c r="G20" s="24">
        <v>50</v>
      </c>
      <c r="H20" s="32">
        <f t="shared" si="1"/>
        <v>1.673360107095047</v>
      </c>
      <c r="I20" s="24">
        <f t="shared" si="2"/>
        <v>35</v>
      </c>
      <c r="J20" s="32">
        <f t="shared" si="3"/>
        <v>1.171352074966533</v>
      </c>
      <c r="K20" s="24">
        <f t="shared" si="4"/>
        <v>24.5</v>
      </c>
      <c r="L20" s="32">
        <f t="shared" si="5"/>
        <v>0.8199464524765729</v>
      </c>
      <c r="M20" s="24">
        <f t="shared" si="6"/>
        <v>14.7</v>
      </c>
      <c r="N20" s="32">
        <f t="shared" si="7"/>
        <v>0.4919678714859438</v>
      </c>
      <c r="O20" s="24">
        <f t="shared" si="8"/>
        <v>10.29</v>
      </c>
      <c r="P20" s="32">
        <f t="shared" si="9"/>
        <v>0.34437751004016065</v>
      </c>
      <c r="Q20" s="24">
        <f t="shared" si="10"/>
        <v>7.2029999999999985</v>
      </c>
      <c r="R20" s="32">
        <f t="shared" si="11"/>
        <v>0.2410642570281124</v>
      </c>
      <c r="S20" s="24">
        <f t="shared" si="12"/>
        <v>5.7623999999999995</v>
      </c>
      <c r="T20" s="32">
        <f t="shared" si="13"/>
        <v>0.19285140562248995</v>
      </c>
      <c r="U20" s="24">
        <f t="shared" si="14"/>
        <v>4.60992</v>
      </c>
      <c r="V20" s="32">
        <f t="shared" si="15"/>
        <v>0.15428112449799197</v>
      </c>
      <c r="W20" s="22">
        <f t="shared" si="0"/>
        <v>3.687936</v>
      </c>
      <c r="X20" s="32">
        <f t="shared" si="16"/>
        <v>0.12342489959839358</v>
      </c>
    </row>
    <row r="21" spans="1:24" ht="11.25">
      <c r="A21" s="43"/>
      <c r="B21" s="15" t="s">
        <v>30</v>
      </c>
      <c r="C21" s="16">
        <v>15</v>
      </c>
      <c r="D21" s="16" t="s">
        <v>19</v>
      </c>
      <c r="E21" s="16">
        <v>9155</v>
      </c>
      <c r="F21" s="16">
        <v>0.68</v>
      </c>
      <c r="G21" s="24">
        <v>35</v>
      </c>
      <c r="H21" s="32">
        <f t="shared" si="1"/>
        <v>1.171352074966533</v>
      </c>
      <c r="I21" s="24">
        <f t="shared" si="2"/>
        <v>24.5</v>
      </c>
      <c r="J21" s="32">
        <f t="shared" si="3"/>
        <v>0.8199464524765729</v>
      </c>
      <c r="K21" s="24">
        <f t="shared" si="4"/>
        <v>17.15</v>
      </c>
      <c r="L21" s="32">
        <f t="shared" si="5"/>
        <v>0.573962516733601</v>
      </c>
      <c r="M21" s="24">
        <f t="shared" si="6"/>
        <v>10.29</v>
      </c>
      <c r="N21" s="32">
        <f t="shared" si="7"/>
        <v>0.34437751004016065</v>
      </c>
      <c r="O21" s="24">
        <f t="shared" si="8"/>
        <v>7.2029999999999985</v>
      </c>
      <c r="P21" s="32">
        <f t="shared" si="9"/>
        <v>0.2410642570281124</v>
      </c>
      <c r="Q21" s="24">
        <f t="shared" si="10"/>
        <v>5.042099999999999</v>
      </c>
      <c r="R21" s="32">
        <f t="shared" si="11"/>
        <v>0.16874497991967868</v>
      </c>
      <c r="S21" s="24">
        <f t="shared" si="12"/>
        <v>4.0336799999999995</v>
      </c>
      <c r="T21" s="32">
        <f t="shared" si="13"/>
        <v>0.13499598393574297</v>
      </c>
      <c r="U21" s="24">
        <f t="shared" si="14"/>
        <v>3.2269439999999996</v>
      </c>
      <c r="V21" s="32">
        <f t="shared" si="15"/>
        <v>0.10799678714859437</v>
      </c>
      <c r="W21" s="22">
        <f t="shared" si="0"/>
        <v>2.5815552</v>
      </c>
      <c r="X21" s="32">
        <f t="shared" si="16"/>
        <v>0.0863974297188755</v>
      </c>
    </row>
    <row r="22" spans="1:24" ht="11.25">
      <c r="A22" s="43"/>
      <c r="B22" s="15" t="s">
        <v>31</v>
      </c>
      <c r="C22" s="16">
        <v>16</v>
      </c>
      <c r="D22" s="16" t="s">
        <v>19</v>
      </c>
      <c r="E22" s="16">
        <v>11550</v>
      </c>
      <c r="F22" s="16">
        <v>0.605</v>
      </c>
      <c r="G22" s="24">
        <v>35</v>
      </c>
      <c r="H22" s="32">
        <f t="shared" si="1"/>
        <v>1.171352074966533</v>
      </c>
      <c r="I22" s="24">
        <f t="shared" si="2"/>
        <v>24.5</v>
      </c>
      <c r="J22" s="32">
        <f t="shared" si="3"/>
        <v>0.8199464524765729</v>
      </c>
      <c r="K22" s="24">
        <f t="shared" si="4"/>
        <v>17.15</v>
      </c>
      <c r="L22" s="32">
        <f t="shared" si="5"/>
        <v>0.573962516733601</v>
      </c>
      <c r="M22" s="24">
        <f t="shared" si="6"/>
        <v>10.29</v>
      </c>
      <c r="N22" s="32">
        <f t="shared" si="7"/>
        <v>0.34437751004016065</v>
      </c>
      <c r="O22" s="24">
        <f t="shared" si="8"/>
        <v>7.2029999999999985</v>
      </c>
      <c r="P22" s="32">
        <f t="shared" si="9"/>
        <v>0.2410642570281124</v>
      </c>
      <c r="Q22" s="24">
        <f t="shared" si="10"/>
        <v>5.042099999999999</v>
      </c>
      <c r="R22" s="32">
        <f t="shared" si="11"/>
        <v>0.16874497991967868</v>
      </c>
      <c r="S22" s="24">
        <f t="shared" si="12"/>
        <v>4.0336799999999995</v>
      </c>
      <c r="T22" s="32">
        <f t="shared" si="13"/>
        <v>0.13499598393574297</v>
      </c>
      <c r="U22" s="24">
        <f t="shared" si="14"/>
        <v>3.2269439999999996</v>
      </c>
      <c r="V22" s="32">
        <f t="shared" si="15"/>
        <v>0.10799678714859437</v>
      </c>
      <c r="W22" s="22">
        <f t="shared" si="0"/>
        <v>2.5815552</v>
      </c>
      <c r="X22" s="32">
        <f t="shared" si="16"/>
        <v>0.0863974297188755</v>
      </c>
    </row>
    <row r="23" spans="1:24" ht="11.25">
      <c r="A23" s="43"/>
      <c r="B23" s="15" t="s">
        <v>32</v>
      </c>
      <c r="C23" s="16">
        <v>8</v>
      </c>
      <c r="D23" s="16" t="s">
        <v>19</v>
      </c>
      <c r="E23" s="16">
        <v>7095</v>
      </c>
      <c r="F23" s="16">
        <v>0.452</v>
      </c>
      <c r="G23" s="24">
        <v>35</v>
      </c>
      <c r="H23" s="32">
        <f t="shared" si="1"/>
        <v>1.171352074966533</v>
      </c>
      <c r="I23" s="24">
        <f t="shared" si="2"/>
        <v>24.5</v>
      </c>
      <c r="J23" s="32">
        <f t="shared" si="3"/>
        <v>0.8199464524765729</v>
      </c>
      <c r="K23" s="24">
        <f t="shared" si="4"/>
        <v>17.15</v>
      </c>
      <c r="L23" s="32">
        <f t="shared" si="5"/>
        <v>0.573962516733601</v>
      </c>
      <c r="M23" s="24">
        <f t="shared" si="6"/>
        <v>10.29</v>
      </c>
      <c r="N23" s="32">
        <f t="shared" si="7"/>
        <v>0.34437751004016065</v>
      </c>
      <c r="O23" s="24">
        <f t="shared" si="8"/>
        <v>7.2029999999999985</v>
      </c>
      <c r="P23" s="32">
        <f t="shared" si="9"/>
        <v>0.2410642570281124</v>
      </c>
      <c r="Q23" s="24">
        <f t="shared" si="10"/>
        <v>5.042099999999999</v>
      </c>
      <c r="R23" s="32">
        <f t="shared" si="11"/>
        <v>0.16874497991967868</v>
      </c>
      <c r="S23" s="24">
        <f t="shared" si="12"/>
        <v>4.0336799999999995</v>
      </c>
      <c r="T23" s="32">
        <f t="shared" si="13"/>
        <v>0.13499598393574297</v>
      </c>
      <c r="U23" s="24">
        <f t="shared" si="14"/>
        <v>3.2269439999999996</v>
      </c>
      <c r="V23" s="32">
        <f t="shared" si="15"/>
        <v>0.10799678714859437</v>
      </c>
      <c r="W23" s="22">
        <f t="shared" si="0"/>
        <v>2.5815552</v>
      </c>
      <c r="X23" s="32">
        <f t="shared" si="16"/>
        <v>0.0863974297188755</v>
      </c>
    </row>
    <row r="24" spans="1:24" ht="11.25" customHeight="1">
      <c r="A24" s="43"/>
      <c r="B24" s="15" t="s">
        <v>33</v>
      </c>
      <c r="C24" s="16">
        <v>14</v>
      </c>
      <c r="D24" s="16" t="s">
        <v>19</v>
      </c>
      <c r="E24" s="16">
        <v>12441</v>
      </c>
      <c r="F24" s="16">
        <v>0.527</v>
      </c>
      <c r="G24" s="24">
        <v>25</v>
      </c>
      <c r="H24" s="32">
        <f t="shared" si="1"/>
        <v>0.8366800535475235</v>
      </c>
      <c r="I24" s="24">
        <f t="shared" si="2"/>
        <v>17.5</v>
      </c>
      <c r="J24" s="32">
        <f t="shared" si="3"/>
        <v>0.5856760374832665</v>
      </c>
      <c r="K24" s="24">
        <f t="shared" si="4"/>
        <v>12.25</v>
      </c>
      <c r="L24" s="32">
        <f t="shared" si="5"/>
        <v>0.40997322623828647</v>
      </c>
      <c r="M24" s="24">
        <f t="shared" si="6"/>
        <v>7.35</v>
      </c>
      <c r="N24" s="32">
        <f t="shared" si="7"/>
        <v>0.2459839357429719</v>
      </c>
      <c r="O24" s="24">
        <f t="shared" si="8"/>
        <v>5.145</v>
      </c>
      <c r="P24" s="32">
        <f t="shared" si="9"/>
        <v>0.17218875502008033</v>
      </c>
      <c r="Q24" s="24">
        <f t="shared" si="10"/>
        <v>3.6014999999999993</v>
      </c>
      <c r="R24" s="32">
        <f t="shared" si="11"/>
        <v>0.1205321285140562</v>
      </c>
      <c r="S24" s="24">
        <f t="shared" si="12"/>
        <v>2.8811999999999998</v>
      </c>
      <c r="T24" s="32">
        <f t="shared" si="13"/>
        <v>0.09642570281124498</v>
      </c>
      <c r="U24" s="24">
        <f t="shared" si="14"/>
        <v>2.30496</v>
      </c>
      <c r="V24" s="32">
        <f t="shared" si="15"/>
        <v>0.07714056224899599</v>
      </c>
      <c r="W24" s="22">
        <f t="shared" si="0"/>
        <v>1.843968</v>
      </c>
      <c r="X24" s="32">
        <f t="shared" si="16"/>
        <v>0.06171244979919679</v>
      </c>
    </row>
    <row r="25" spans="1:24" ht="11.25">
      <c r="A25" s="43"/>
      <c r="B25" s="15" t="s">
        <v>34</v>
      </c>
      <c r="C25" s="16">
        <v>13</v>
      </c>
      <c r="D25" s="16" t="s">
        <v>19</v>
      </c>
      <c r="E25" s="16">
        <v>8891</v>
      </c>
      <c r="F25" s="16">
        <v>0.39</v>
      </c>
      <c r="G25" s="24">
        <v>25</v>
      </c>
      <c r="H25" s="32">
        <f t="shared" si="1"/>
        <v>0.8366800535475235</v>
      </c>
      <c r="I25" s="24">
        <f t="shared" si="2"/>
        <v>17.5</v>
      </c>
      <c r="J25" s="32">
        <f t="shared" si="3"/>
        <v>0.5856760374832665</v>
      </c>
      <c r="K25" s="24">
        <f t="shared" si="4"/>
        <v>12.25</v>
      </c>
      <c r="L25" s="32">
        <f t="shared" si="5"/>
        <v>0.40997322623828647</v>
      </c>
      <c r="M25" s="24">
        <f t="shared" si="6"/>
        <v>7.35</v>
      </c>
      <c r="N25" s="32">
        <f t="shared" si="7"/>
        <v>0.2459839357429719</v>
      </c>
      <c r="O25" s="24">
        <f t="shared" si="8"/>
        <v>5.145</v>
      </c>
      <c r="P25" s="32">
        <f t="shared" si="9"/>
        <v>0.17218875502008033</v>
      </c>
      <c r="Q25" s="24">
        <f t="shared" si="10"/>
        <v>3.6014999999999993</v>
      </c>
      <c r="R25" s="32">
        <f t="shared" si="11"/>
        <v>0.1205321285140562</v>
      </c>
      <c r="S25" s="24">
        <f t="shared" si="12"/>
        <v>2.8811999999999998</v>
      </c>
      <c r="T25" s="32">
        <f t="shared" si="13"/>
        <v>0.09642570281124498</v>
      </c>
      <c r="U25" s="24">
        <f t="shared" si="14"/>
        <v>2.30496</v>
      </c>
      <c r="V25" s="32">
        <f t="shared" si="15"/>
        <v>0.07714056224899599</v>
      </c>
      <c r="W25" s="22">
        <f t="shared" si="0"/>
        <v>1.843968</v>
      </c>
      <c r="X25" s="32">
        <f t="shared" si="16"/>
        <v>0.06171244979919679</v>
      </c>
    </row>
    <row r="26" spans="1:24" ht="11.25">
      <c r="A26" s="43"/>
      <c r="B26" s="17" t="s">
        <v>35</v>
      </c>
      <c r="C26" s="18">
        <v>11</v>
      </c>
      <c r="D26" s="18" t="s">
        <v>19</v>
      </c>
      <c r="E26" s="18">
        <v>10421</v>
      </c>
      <c r="F26" s="18">
        <v>0.512</v>
      </c>
      <c r="G26" s="25">
        <v>25</v>
      </c>
      <c r="H26" s="32">
        <f t="shared" si="1"/>
        <v>0.8366800535475235</v>
      </c>
      <c r="I26" s="25">
        <f t="shared" si="2"/>
        <v>17.5</v>
      </c>
      <c r="J26" s="32">
        <f t="shared" si="3"/>
        <v>0.5856760374832665</v>
      </c>
      <c r="K26" s="25">
        <f t="shared" si="4"/>
        <v>12.25</v>
      </c>
      <c r="L26" s="32">
        <f t="shared" si="5"/>
        <v>0.40997322623828647</v>
      </c>
      <c r="M26" s="25">
        <f t="shared" si="6"/>
        <v>7.35</v>
      </c>
      <c r="N26" s="32">
        <f t="shared" si="7"/>
        <v>0.2459839357429719</v>
      </c>
      <c r="O26" s="25">
        <f t="shared" si="8"/>
        <v>5.145</v>
      </c>
      <c r="P26" s="32">
        <f t="shared" si="9"/>
        <v>0.17218875502008033</v>
      </c>
      <c r="Q26" s="25">
        <f t="shared" si="10"/>
        <v>3.6014999999999993</v>
      </c>
      <c r="R26" s="32">
        <f t="shared" si="11"/>
        <v>0.1205321285140562</v>
      </c>
      <c r="S26" s="25">
        <f t="shared" si="12"/>
        <v>2.8811999999999998</v>
      </c>
      <c r="T26" s="32">
        <f t="shared" si="13"/>
        <v>0.09642570281124498</v>
      </c>
      <c r="U26" s="25">
        <f t="shared" si="14"/>
        <v>2.30496</v>
      </c>
      <c r="V26" s="32">
        <f t="shared" si="15"/>
        <v>0.07714056224899599</v>
      </c>
      <c r="W26" s="22">
        <f t="shared" si="0"/>
        <v>1.843968</v>
      </c>
      <c r="X26" s="32">
        <f t="shared" si="16"/>
        <v>0.06171244979919679</v>
      </c>
    </row>
    <row r="27" spans="1:24" ht="11.25">
      <c r="A27" s="45" t="s">
        <v>36</v>
      </c>
      <c r="B27" s="15" t="s">
        <v>37</v>
      </c>
      <c r="C27" s="16">
        <v>17</v>
      </c>
      <c r="D27" s="16" t="s">
        <v>36</v>
      </c>
      <c r="E27" s="16">
        <v>11870</v>
      </c>
      <c r="F27" s="16">
        <v>0.634</v>
      </c>
      <c r="G27" s="24">
        <v>40</v>
      </c>
      <c r="H27" s="32">
        <f t="shared" si="1"/>
        <v>1.3386880856760375</v>
      </c>
      <c r="I27" s="24">
        <f aca="true" t="shared" si="17" ref="I27:I36">G27*0.7</f>
        <v>28</v>
      </c>
      <c r="J27" s="32">
        <f t="shared" si="3"/>
        <v>0.9370816599732262</v>
      </c>
      <c r="K27" s="24">
        <f aca="true" t="shared" si="18" ref="K27:K36">I27*0.6</f>
        <v>16.8</v>
      </c>
      <c r="L27" s="32">
        <f t="shared" si="5"/>
        <v>0.5622489959839357</v>
      </c>
      <c r="M27" s="24">
        <f aca="true" t="shared" si="19" ref="M27:M36">K27*0.6</f>
        <v>10.08</v>
      </c>
      <c r="N27" s="32">
        <f t="shared" si="7"/>
        <v>0.3373493975903615</v>
      </c>
      <c r="O27" s="24">
        <f aca="true" t="shared" si="20" ref="O27:O36">M27*0.7</f>
        <v>7.055999999999999</v>
      </c>
      <c r="P27" s="32">
        <f t="shared" si="9"/>
        <v>0.236144578313253</v>
      </c>
      <c r="Q27" s="24">
        <f aca="true" t="shared" si="21" ref="Q27:Q36">O27*0.7</f>
        <v>4.939199999999999</v>
      </c>
      <c r="R27" s="32">
        <f t="shared" si="11"/>
        <v>0.16530120481927707</v>
      </c>
      <c r="S27" s="24">
        <f aca="true" t="shared" si="22" ref="S27:S36">Q27*0.8</f>
        <v>3.9513599999999993</v>
      </c>
      <c r="T27" s="32">
        <f t="shared" si="13"/>
        <v>0.13224096385542167</v>
      </c>
      <c r="U27" s="24">
        <f>S27*0.85</f>
        <v>3.3586559999999994</v>
      </c>
      <c r="V27" s="32">
        <f t="shared" si="15"/>
        <v>0.11240481927710842</v>
      </c>
      <c r="W27" s="22">
        <f aca="true" t="shared" si="23" ref="W27:W44">U27*0.85</f>
        <v>2.8548575999999994</v>
      </c>
      <c r="X27" s="32">
        <f t="shared" si="16"/>
        <v>0.09554409638554215</v>
      </c>
    </row>
    <row r="28" spans="1:24" ht="11.25">
      <c r="A28" s="45"/>
      <c r="B28" s="15" t="s">
        <v>38</v>
      </c>
      <c r="C28" s="16">
        <v>19</v>
      </c>
      <c r="D28" s="16" t="s">
        <v>36</v>
      </c>
      <c r="E28" s="16">
        <v>12728</v>
      </c>
      <c r="F28" s="16">
        <v>0.413</v>
      </c>
      <c r="G28" s="24">
        <v>27</v>
      </c>
      <c r="H28" s="32">
        <f t="shared" si="1"/>
        <v>0.9036144578313253</v>
      </c>
      <c r="I28" s="24">
        <f t="shared" si="17"/>
        <v>18.9</v>
      </c>
      <c r="J28" s="32">
        <f t="shared" si="3"/>
        <v>0.6325301204819277</v>
      </c>
      <c r="K28" s="24">
        <f t="shared" si="18"/>
        <v>11.339999999999998</v>
      </c>
      <c r="L28" s="32">
        <f t="shared" si="5"/>
        <v>0.37951807228915657</v>
      </c>
      <c r="M28" s="24">
        <f t="shared" si="19"/>
        <v>6.8039999999999985</v>
      </c>
      <c r="N28" s="32">
        <f t="shared" si="7"/>
        <v>0.22771084337349393</v>
      </c>
      <c r="O28" s="24">
        <f t="shared" si="20"/>
        <v>4.762799999999999</v>
      </c>
      <c r="P28" s="32">
        <f t="shared" si="9"/>
        <v>0.15939759036144574</v>
      </c>
      <c r="Q28" s="24">
        <f t="shared" si="21"/>
        <v>3.333959999999999</v>
      </c>
      <c r="R28" s="32">
        <f t="shared" si="11"/>
        <v>0.11157831325301201</v>
      </c>
      <c r="S28" s="24">
        <f t="shared" si="22"/>
        <v>2.6671679999999993</v>
      </c>
      <c r="T28" s="32">
        <f t="shared" si="13"/>
        <v>0.08926265060240962</v>
      </c>
      <c r="U28" s="24">
        <f aca="true" t="shared" si="24" ref="U28:U36">S28*0.85</f>
        <v>2.2670927999999995</v>
      </c>
      <c r="V28" s="32">
        <f t="shared" si="15"/>
        <v>0.07587325301204818</v>
      </c>
      <c r="W28" s="22">
        <f t="shared" si="23"/>
        <v>1.9270288799999995</v>
      </c>
      <c r="X28" s="32">
        <f t="shared" si="16"/>
        <v>0.06449226506024094</v>
      </c>
    </row>
    <row r="29" spans="1:24" ht="11.25">
      <c r="A29" s="45"/>
      <c r="B29" s="15" t="s">
        <v>39</v>
      </c>
      <c r="C29" s="16">
        <v>18</v>
      </c>
      <c r="D29" s="16" t="s">
        <v>36</v>
      </c>
      <c r="E29" s="16">
        <v>19657</v>
      </c>
      <c r="F29" s="16">
        <v>0.47</v>
      </c>
      <c r="G29" s="24">
        <v>23</v>
      </c>
      <c r="H29" s="32">
        <f t="shared" si="1"/>
        <v>0.7697456492637216</v>
      </c>
      <c r="I29" s="24">
        <f t="shared" si="17"/>
        <v>16.099999999999998</v>
      </c>
      <c r="J29" s="32">
        <f t="shared" si="3"/>
        <v>0.538821954484605</v>
      </c>
      <c r="K29" s="24">
        <f t="shared" si="18"/>
        <v>9.659999999999998</v>
      </c>
      <c r="L29" s="32">
        <f t="shared" si="5"/>
        <v>0.323293172690763</v>
      </c>
      <c r="M29" s="24">
        <f t="shared" si="19"/>
        <v>5.7959999999999985</v>
      </c>
      <c r="N29" s="32">
        <f t="shared" si="7"/>
        <v>0.1939759036144578</v>
      </c>
      <c r="O29" s="24">
        <f t="shared" si="20"/>
        <v>4.057199999999999</v>
      </c>
      <c r="P29" s="32">
        <f t="shared" si="9"/>
        <v>0.13578313253012045</v>
      </c>
      <c r="Q29" s="24">
        <f t="shared" si="21"/>
        <v>2.8400399999999992</v>
      </c>
      <c r="R29" s="32">
        <f t="shared" si="11"/>
        <v>0.09504819277108431</v>
      </c>
      <c r="S29" s="24">
        <f t="shared" si="22"/>
        <v>2.2720319999999994</v>
      </c>
      <c r="T29" s="32">
        <f t="shared" si="13"/>
        <v>0.07603855421686745</v>
      </c>
      <c r="U29" s="24">
        <f t="shared" si="24"/>
        <v>1.9312271999999995</v>
      </c>
      <c r="V29" s="32">
        <f t="shared" si="15"/>
        <v>0.06463277108433733</v>
      </c>
      <c r="W29" s="22">
        <f t="shared" si="23"/>
        <v>1.6415431199999995</v>
      </c>
      <c r="X29" s="32">
        <f t="shared" si="16"/>
        <v>0.05493785542168673</v>
      </c>
    </row>
    <row r="30" spans="1:24" ht="11.25">
      <c r="A30" s="45"/>
      <c r="B30" s="15" t="s">
        <v>40</v>
      </c>
      <c r="C30" s="16">
        <v>23</v>
      </c>
      <c r="D30" s="16" t="s">
        <v>36</v>
      </c>
      <c r="E30" s="16">
        <v>1845</v>
      </c>
      <c r="F30" s="16">
        <v>0.41</v>
      </c>
      <c r="G30" s="24">
        <v>23</v>
      </c>
      <c r="H30" s="32">
        <f t="shared" si="1"/>
        <v>0.7697456492637216</v>
      </c>
      <c r="I30" s="24">
        <f t="shared" si="17"/>
        <v>16.099999999999998</v>
      </c>
      <c r="J30" s="32">
        <f t="shared" si="3"/>
        <v>0.538821954484605</v>
      </c>
      <c r="K30" s="24">
        <f t="shared" si="18"/>
        <v>9.659999999999998</v>
      </c>
      <c r="L30" s="32">
        <f t="shared" si="5"/>
        <v>0.323293172690763</v>
      </c>
      <c r="M30" s="24">
        <f t="shared" si="19"/>
        <v>5.7959999999999985</v>
      </c>
      <c r="N30" s="32">
        <f t="shared" si="7"/>
        <v>0.1939759036144578</v>
      </c>
      <c r="O30" s="24">
        <f t="shared" si="20"/>
        <v>4.057199999999999</v>
      </c>
      <c r="P30" s="32">
        <f t="shared" si="9"/>
        <v>0.13578313253012045</v>
      </c>
      <c r="Q30" s="24">
        <f t="shared" si="21"/>
        <v>2.8400399999999992</v>
      </c>
      <c r="R30" s="32">
        <f t="shared" si="11"/>
        <v>0.09504819277108431</v>
      </c>
      <c r="S30" s="24">
        <f t="shared" si="22"/>
        <v>2.2720319999999994</v>
      </c>
      <c r="T30" s="32">
        <f t="shared" si="13"/>
        <v>0.07603855421686745</v>
      </c>
      <c r="U30" s="24">
        <f t="shared" si="24"/>
        <v>1.9312271999999995</v>
      </c>
      <c r="V30" s="32">
        <f t="shared" si="15"/>
        <v>0.06463277108433733</v>
      </c>
      <c r="W30" s="22">
        <f t="shared" si="23"/>
        <v>1.6415431199999995</v>
      </c>
      <c r="X30" s="32">
        <f t="shared" si="16"/>
        <v>0.05493785542168673</v>
      </c>
    </row>
    <row r="31" spans="1:24" ht="11.25" customHeight="1">
      <c r="A31" s="45"/>
      <c r="B31" s="15" t="s">
        <v>41</v>
      </c>
      <c r="C31" s="16">
        <v>24</v>
      </c>
      <c r="D31" s="16" t="s">
        <v>36</v>
      </c>
      <c r="E31" s="16">
        <v>12194</v>
      </c>
      <c r="F31" s="16">
        <v>0.494</v>
      </c>
      <c r="G31" s="24">
        <v>21</v>
      </c>
      <c r="H31" s="32">
        <f t="shared" si="1"/>
        <v>0.7028112449799196</v>
      </c>
      <c r="I31" s="24">
        <f t="shared" si="17"/>
        <v>14.7</v>
      </c>
      <c r="J31" s="32">
        <f t="shared" si="3"/>
        <v>0.4919678714859438</v>
      </c>
      <c r="K31" s="24">
        <f t="shared" si="18"/>
        <v>8.819999999999999</v>
      </c>
      <c r="L31" s="32">
        <f t="shared" si="5"/>
        <v>0.2951807228915662</v>
      </c>
      <c r="M31" s="24">
        <f t="shared" si="19"/>
        <v>5.291999999999999</v>
      </c>
      <c r="N31" s="32">
        <f t="shared" si="7"/>
        <v>0.17710843373493973</v>
      </c>
      <c r="O31" s="24">
        <f t="shared" si="20"/>
        <v>3.704399999999999</v>
      </c>
      <c r="P31" s="32">
        <f t="shared" si="9"/>
        <v>0.12397590361445779</v>
      </c>
      <c r="Q31" s="24">
        <f t="shared" si="21"/>
        <v>2.593079999999999</v>
      </c>
      <c r="R31" s="32">
        <f t="shared" si="11"/>
        <v>0.08678313253012046</v>
      </c>
      <c r="S31" s="24">
        <f t="shared" si="22"/>
        <v>2.0744639999999994</v>
      </c>
      <c r="T31" s="32">
        <f t="shared" si="13"/>
        <v>0.06942650602409636</v>
      </c>
      <c r="U31" s="24">
        <f t="shared" si="24"/>
        <v>1.7632943999999995</v>
      </c>
      <c r="V31" s="32">
        <f t="shared" si="15"/>
        <v>0.05901253012048191</v>
      </c>
      <c r="W31" s="22">
        <f t="shared" si="23"/>
        <v>1.4988002399999996</v>
      </c>
      <c r="X31" s="32">
        <f t="shared" si="16"/>
        <v>0.05016065060240962</v>
      </c>
    </row>
    <row r="32" spans="1:24" ht="11.25" customHeight="1">
      <c r="A32" s="45"/>
      <c r="B32" s="15" t="s">
        <v>42</v>
      </c>
      <c r="C32" s="16">
        <v>26</v>
      </c>
      <c r="D32" s="16" t="s">
        <v>36</v>
      </c>
      <c r="E32" s="16">
        <v>4845</v>
      </c>
      <c r="F32" s="16">
        <v>0.292</v>
      </c>
      <c r="G32" s="24">
        <v>21</v>
      </c>
      <c r="H32" s="32">
        <f t="shared" si="1"/>
        <v>0.7028112449799196</v>
      </c>
      <c r="I32" s="24">
        <f t="shared" si="17"/>
        <v>14.7</v>
      </c>
      <c r="J32" s="32">
        <f t="shared" si="3"/>
        <v>0.4919678714859438</v>
      </c>
      <c r="K32" s="24">
        <f t="shared" si="18"/>
        <v>8.819999999999999</v>
      </c>
      <c r="L32" s="32">
        <f t="shared" si="5"/>
        <v>0.2951807228915662</v>
      </c>
      <c r="M32" s="24">
        <f t="shared" si="19"/>
        <v>5.291999999999999</v>
      </c>
      <c r="N32" s="32">
        <f t="shared" si="7"/>
        <v>0.17710843373493973</v>
      </c>
      <c r="O32" s="24">
        <f t="shared" si="20"/>
        <v>3.704399999999999</v>
      </c>
      <c r="P32" s="32">
        <f t="shared" si="9"/>
        <v>0.12397590361445779</v>
      </c>
      <c r="Q32" s="24">
        <f t="shared" si="21"/>
        <v>2.593079999999999</v>
      </c>
      <c r="R32" s="32">
        <f t="shared" si="11"/>
        <v>0.08678313253012046</v>
      </c>
      <c r="S32" s="24">
        <f t="shared" si="22"/>
        <v>2.0744639999999994</v>
      </c>
      <c r="T32" s="32">
        <f t="shared" si="13"/>
        <v>0.06942650602409636</v>
      </c>
      <c r="U32" s="24">
        <f t="shared" si="24"/>
        <v>1.7632943999999995</v>
      </c>
      <c r="V32" s="32">
        <f t="shared" si="15"/>
        <v>0.05901253012048191</v>
      </c>
      <c r="W32" s="22">
        <f t="shared" si="23"/>
        <v>1.4988002399999996</v>
      </c>
      <c r="X32" s="32">
        <f t="shared" si="16"/>
        <v>0.05016065060240962</v>
      </c>
    </row>
    <row r="33" spans="1:24" ht="11.25">
      <c r="A33" s="45"/>
      <c r="B33" s="15" t="s">
        <v>43</v>
      </c>
      <c r="C33" s="16">
        <v>22</v>
      </c>
      <c r="D33" s="16" t="s">
        <v>36</v>
      </c>
      <c r="E33" s="16">
        <v>16675</v>
      </c>
      <c r="F33" s="16">
        <v>0.341</v>
      </c>
      <c r="G33" s="24">
        <v>21</v>
      </c>
      <c r="H33" s="32">
        <f t="shared" si="1"/>
        <v>0.7028112449799196</v>
      </c>
      <c r="I33" s="24">
        <f t="shared" si="17"/>
        <v>14.7</v>
      </c>
      <c r="J33" s="32">
        <f t="shared" si="3"/>
        <v>0.4919678714859438</v>
      </c>
      <c r="K33" s="24">
        <f t="shared" si="18"/>
        <v>8.819999999999999</v>
      </c>
      <c r="L33" s="32">
        <f t="shared" si="5"/>
        <v>0.2951807228915662</v>
      </c>
      <c r="M33" s="24">
        <f t="shared" si="19"/>
        <v>5.291999999999999</v>
      </c>
      <c r="N33" s="32">
        <f t="shared" si="7"/>
        <v>0.17710843373493973</v>
      </c>
      <c r="O33" s="24">
        <f t="shared" si="20"/>
        <v>3.704399999999999</v>
      </c>
      <c r="P33" s="32">
        <f t="shared" si="9"/>
        <v>0.12397590361445779</v>
      </c>
      <c r="Q33" s="24">
        <f t="shared" si="21"/>
        <v>2.593079999999999</v>
      </c>
      <c r="R33" s="32">
        <f t="shared" si="11"/>
        <v>0.08678313253012046</v>
      </c>
      <c r="S33" s="24">
        <f t="shared" si="22"/>
        <v>2.0744639999999994</v>
      </c>
      <c r="T33" s="32">
        <f t="shared" si="13"/>
        <v>0.06942650602409636</v>
      </c>
      <c r="U33" s="24">
        <f t="shared" si="24"/>
        <v>1.7632943999999995</v>
      </c>
      <c r="V33" s="32">
        <f t="shared" si="15"/>
        <v>0.05901253012048191</v>
      </c>
      <c r="W33" s="22">
        <f t="shared" si="23"/>
        <v>1.4988002399999996</v>
      </c>
      <c r="X33" s="32">
        <f t="shared" si="16"/>
        <v>0.05016065060240962</v>
      </c>
    </row>
    <row r="34" spans="1:24" ht="11.25">
      <c r="A34" s="45"/>
      <c r="B34" s="15" t="s">
        <v>44</v>
      </c>
      <c r="C34" s="16">
        <v>21</v>
      </c>
      <c r="D34" s="16" t="s">
        <v>36</v>
      </c>
      <c r="E34" s="16">
        <v>10483</v>
      </c>
      <c r="F34" s="16">
        <v>0.388</v>
      </c>
      <c r="G34" s="24">
        <v>21</v>
      </c>
      <c r="H34" s="32">
        <f t="shared" si="1"/>
        <v>0.7028112449799196</v>
      </c>
      <c r="I34" s="24">
        <f t="shared" si="17"/>
        <v>14.7</v>
      </c>
      <c r="J34" s="32">
        <f t="shared" si="3"/>
        <v>0.4919678714859438</v>
      </c>
      <c r="K34" s="24">
        <f t="shared" si="18"/>
        <v>8.819999999999999</v>
      </c>
      <c r="L34" s="32">
        <f t="shared" si="5"/>
        <v>0.2951807228915662</v>
      </c>
      <c r="M34" s="24">
        <f t="shared" si="19"/>
        <v>5.291999999999999</v>
      </c>
      <c r="N34" s="32">
        <f t="shared" si="7"/>
        <v>0.17710843373493973</v>
      </c>
      <c r="O34" s="24">
        <f t="shared" si="20"/>
        <v>3.704399999999999</v>
      </c>
      <c r="P34" s="32">
        <f t="shared" si="9"/>
        <v>0.12397590361445779</v>
      </c>
      <c r="Q34" s="24">
        <f t="shared" si="21"/>
        <v>2.593079999999999</v>
      </c>
      <c r="R34" s="32">
        <f t="shared" si="11"/>
        <v>0.08678313253012046</v>
      </c>
      <c r="S34" s="24">
        <f t="shared" si="22"/>
        <v>2.0744639999999994</v>
      </c>
      <c r="T34" s="32">
        <f t="shared" si="13"/>
        <v>0.06942650602409636</v>
      </c>
      <c r="U34" s="24">
        <f t="shared" si="24"/>
        <v>1.7632943999999995</v>
      </c>
      <c r="V34" s="32">
        <f t="shared" si="15"/>
        <v>0.05901253012048191</v>
      </c>
      <c r="W34" s="22">
        <f t="shared" si="23"/>
        <v>1.4988002399999996</v>
      </c>
      <c r="X34" s="32">
        <f t="shared" si="16"/>
        <v>0.05016065060240962</v>
      </c>
    </row>
    <row r="35" spans="1:24" ht="11.25">
      <c r="A35" s="45"/>
      <c r="B35" s="15" t="s">
        <v>45</v>
      </c>
      <c r="C35" s="16">
        <v>20</v>
      </c>
      <c r="D35" s="16" t="s">
        <v>36</v>
      </c>
      <c r="E35" s="16">
        <v>1687</v>
      </c>
      <c r="F35" s="16">
        <v>0.333</v>
      </c>
      <c r="G35" s="24">
        <v>20</v>
      </c>
      <c r="H35" s="32">
        <f t="shared" si="1"/>
        <v>0.6693440428380187</v>
      </c>
      <c r="I35" s="24">
        <f t="shared" si="17"/>
        <v>14</v>
      </c>
      <c r="J35" s="32">
        <f t="shared" si="3"/>
        <v>0.4685408299866131</v>
      </c>
      <c r="K35" s="24">
        <f t="shared" si="18"/>
        <v>8.4</v>
      </c>
      <c r="L35" s="32">
        <f t="shared" si="5"/>
        <v>0.28112449799196787</v>
      </c>
      <c r="M35" s="24">
        <f t="shared" si="19"/>
        <v>5.04</v>
      </c>
      <c r="N35" s="32">
        <f t="shared" si="7"/>
        <v>0.16867469879518074</v>
      </c>
      <c r="O35" s="24">
        <f t="shared" si="20"/>
        <v>3.5279999999999996</v>
      </c>
      <c r="P35" s="32">
        <f t="shared" si="9"/>
        <v>0.1180722891566265</v>
      </c>
      <c r="Q35" s="24">
        <f t="shared" si="21"/>
        <v>2.4695999999999994</v>
      </c>
      <c r="R35" s="32">
        <f t="shared" si="11"/>
        <v>0.08265060240963853</v>
      </c>
      <c r="S35" s="24">
        <f t="shared" si="22"/>
        <v>1.9756799999999997</v>
      </c>
      <c r="T35" s="32">
        <f t="shared" si="13"/>
        <v>0.06612048192771083</v>
      </c>
      <c r="U35" s="24">
        <f t="shared" si="24"/>
        <v>1.6793279999999997</v>
      </c>
      <c r="V35" s="32">
        <f t="shared" si="15"/>
        <v>0.05620240963855421</v>
      </c>
      <c r="W35" s="22">
        <f t="shared" si="23"/>
        <v>1.4274287999999997</v>
      </c>
      <c r="X35" s="32">
        <f t="shared" si="16"/>
        <v>0.047772048192771074</v>
      </c>
    </row>
    <row r="36" spans="1:24" ht="11.25">
      <c r="A36" s="45"/>
      <c r="B36" s="15" t="s">
        <v>46</v>
      </c>
      <c r="C36" s="16">
        <v>25</v>
      </c>
      <c r="D36" s="16" t="s">
        <v>36</v>
      </c>
      <c r="E36" s="16">
        <v>5553</v>
      </c>
      <c r="F36" s="16">
        <v>0.246</v>
      </c>
      <c r="G36" s="24">
        <v>20</v>
      </c>
      <c r="H36" s="32">
        <f t="shared" si="1"/>
        <v>0.6693440428380187</v>
      </c>
      <c r="I36" s="24">
        <f t="shared" si="17"/>
        <v>14</v>
      </c>
      <c r="J36" s="32">
        <f t="shared" si="3"/>
        <v>0.4685408299866131</v>
      </c>
      <c r="K36" s="24">
        <f t="shared" si="18"/>
        <v>8.4</v>
      </c>
      <c r="L36" s="32">
        <f t="shared" si="5"/>
        <v>0.28112449799196787</v>
      </c>
      <c r="M36" s="24">
        <f t="shared" si="19"/>
        <v>5.04</v>
      </c>
      <c r="N36" s="32">
        <f t="shared" si="7"/>
        <v>0.16867469879518074</v>
      </c>
      <c r="O36" s="24">
        <f t="shared" si="20"/>
        <v>3.5279999999999996</v>
      </c>
      <c r="P36" s="32">
        <f t="shared" si="9"/>
        <v>0.1180722891566265</v>
      </c>
      <c r="Q36" s="24">
        <f t="shared" si="21"/>
        <v>2.4695999999999994</v>
      </c>
      <c r="R36" s="32">
        <f t="shared" si="11"/>
        <v>0.08265060240963853</v>
      </c>
      <c r="S36" s="24">
        <f t="shared" si="22"/>
        <v>1.9756799999999997</v>
      </c>
      <c r="T36" s="32">
        <f t="shared" si="13"/>
        <v>0.06612048192771083</v>
      </c>
      <c r="U36" s="24">
        <f t="shared" si="24"/>
        <v>1.6793279999999997</v>
      </c>
      <c r="V36" s="32">
        <f t="shared" si="15"/>
        <v>0.05620240963855421</v>
      </c>
      <c r="W36" s="22">
        <f t="shared" si="23"/>
        <v>1.4274287999999997</v>
      </c>
      <c r="X36" s="32">
        <f t="shared" si="16"/>
        <v>0.047772048192771074</v>
      </c>
    </row>
    <row r="37" spans="1:24" ht="11.25" customHeight="1">
      <c r="A37" s="46" t="s">
        <v>47</v>
      </c>
      <c r="B37" s="13" t="s">
        <v>48</v>
      </c>
      <c r="C37" s="14">
        <v>27</v>
      </c>
      <c r="D37" s="14" t="s">
        <v>47</v>
      </c>
      <c r="E37" s="14">
        <v>12563</v>
      </c>
      <c r="F37" s="14">
        <v>0.478</v>
      </c>
      <c r="G37" s="26">
        <v>40</v>
      </c>
      <c r="H37" s="32">
        <f t="shared" si="1"/>
        <v>1.3386880856760375</v>
      </c>
      <c r="I37" s="26">
        <f aca="true" t="shared" si="25" ref="I37:I44">G37*0.7</f>
        <v>28</v>
      </c>
      <c r="J37" s="32">
        <f t="shared" si="3"/>
        <v>0.9370816599732262</v>
      </c>
      <c r="K37" s="26">
        <f aca="true" t="shared" si="26" ref="K37:K44">I37*0.6</f>
        <v>16.8</v>
      </c>
      <c r="L37" s="32">
        <f t="shared" si="5"/>
        <v>0.5622489959839357</v>
      </c>
      <c r="M37" s="26">
        <f aca="true" t="shared" si="27" ref="M37:M44">K37*0.6</f>
        <v>10.08</v>
      </c>
      <c r="N37" s="32">
        <f t="shared" si="7"/>
        <v>0.3373493975903615</v>
      </c>
      <c r="O37" s="26">
        <f aca="true" t="shared" si="28" ref="O37:O44">M37*0.7</f>
        <v>7.055999999999999</v>
      </c>
      <c r="P37" s="32">
        <f t="shared" si="9"/>
        <v>0.236144578313253</v>
      </c>
      <c r="Q37" s="26">
        <f aca="true" t="shared" si="29" ref="Q37:Q44">O37*0.7</f>
        <v>4.939199999999999</v>
      </c>
      <c r="R37" s="32">
        <f t="shared" si="11"/>
        <v>0.16530120481927707</v>
      </c>
      <c r="S37" s="26">
        <f aca="true" t="shared" si="30" ref="S37:S44">Q37*0.8</f>
        <v>3.9513599999999993</v>
      </c>
      <c r="T37" s="32">
        <f t="shared" si="13"/>
        <v>0.13224096385542167</v>
      </c>
      <c r="U37" s="26">
        <f aca="true" t="shared" si="31" ref="U37:U44">S37*0.85</f>
        <v>3.3586559999999994</v>
      </c>
      <c r="V37" s="32">
        <f t="shared" si="15"/>
        <v>0.11240481927710842</v>
      </c>
      <c r="W37" s="22">
        <f t="shared" si="23"/>
        <v>2.8548575999999994</v>
      </c>
      <c r="X37" s="32">
        <f t="shared" si="16"/>
        <v>0.09554409638554215</v>
      </c>
    </row>
    <row r="38" spans="1:24" ht="11.25">
      <c r="A38" s="46"/>
      <c r="B38" s="15" t="s">
        <v>49</v>
      </c>
      <c r="C38" s="16">
        <v>29</v>
      </c>
      <c r="D38" s="16" t="s">
        <v>47</v>
      </c>
      <c r="E38" s="16">
        <v>9185</v>
      </c>
      <c r="F38" s="16">
        <v>0.46</v>
      </c>
      <c r="G38" s="24">
        <v>27</v>
      </c>
      <c r="H38" s="32">
        <f t="shared" si="1"/>
        <v>0.9036144578313253</v>
      </c>
      <c r="I38" s="24">
        <f t="shared" si="25"/>
        <v>18.9</v>
      </c>
      <c r="J38" s="32">
        <f t="shared" si="3"/>
        <v>0.6325301204819277</v>
      </c>
      <c r="K38" s="24">
        <f t="shared" si="26"/>
        <v>11.339999999999998</v>
      </c>
      <c r="L38" s="32">
        <f t="shared" si="5"/>
        <v>0.37951807228915657</v>
      </c>
      <c r="M38" s="24">
        <f t="shared" si="27"/>
        <v>6.8039999999999985</v>
      </c>
      <c r="N38" s="32">
        <f t="shared" si="7"/>
        <v>0.22771084337349393</v>
      </c>
      <c r="O38" s="24">
        <f t="shared" si="28"/>
        <v>4.762799999999999</v>
      </c>
      <c r="P38" s="32">
        <f t="shared" si="9"/>
        <v>0.15939759036144574</v>
      </c>
      <c r="Q38" s="24">
        <f t="shared" si="29"/>
        <v>3.333959999999999</v>
      </c>
      <c r="R38" s="32">
        <f t="shared" si="11"/>
        <v>0.11157831325301201</v>
      </c>
      <c r="S38" s="24">
        <f t="shared" si="30"/>
        <v>2.6671679999999993</v>
      </c>
      <c r="T38" s="32">
        <f t="shared" si="13"/>
        <v>0.08926265060240962</v>
      </c>
      <c r="U38" s="24">
        <f t="shared" si="31"/>
        <v>2.2670927999999995</v>
      </c>
      <c r="V38" s="32">
        <f t="shared" si="15"/>
        <v>0.07587325301204818</v>
      </c>
      <c r="W38" s="22">
        <f t="shared" si="23"/>
        <v>1.9270288799999995</v>
      </c>
      <c r="X38" s="32">
        <f t="shared" si="16"/>
        <v>0.06449226506024094</v>
      </c>
    </row>
    <row r="39" spans="1:24" ht="11.25">
      <c r="A39" s="46"/>
      <c r="B39" s="15" t="s">
        <v>50</v>
      </c>
      <c r="C39" s="16">
        <v>30</v>
      </c>
      <c r="D39" s="16" t="s">
        <v>47</v>
      </c>
      <c r="E39" s="16">
        <v>4573</v>
      </c>
      <c r="F39" s="16">
        <v>0.365</v>
      </c>
      <c r="G39" s="24">
        <v>27</v>
      </c>
      <c r="H39" s="32">
        <f t="shared" si="1"/>
        <v>0.9036144578313253</v>
      </c>
      <c r="I39" s="24">
        <f t="shared" si="25"/>
        <v>18.9</v>
      </c>
      <c r="J39" s="32">
        <f t="shared" si="3"/>
        <v>0.6325301204819277</v>
      </c>
      <c r="K39" s="24">
        <f t="shared" si="26"/>
        <v>11.339999999999998</v>
      </c>
      <c r="L39" s="32">
        <f t="shared" si="5"/>
        <v>0.37951807228915657</v>
      </c>
      <c r="M39" s="24">
        <f t="shared" si="27"/>
        <v>6.8039999999999985</v>
      </c>
      <c r="N39" s="32">
        <f t="shared" si="7"/>
        <v>0.22771084337349393</v>
      </c>
      <c r="O39" s="24">
        <f t="shared" si="28"/>
        <v>4.762799999999999</v>
      </c>
      <c r="P39" s="32">
        <f t="shared" si="9"/>
        <v>0.15939759036144574</v>
      </c>
      <c r="Q39" s="24">
        <f t="shared" si="29"/>
        <v>3.333959999999999</v>
      </c>
      <c r="R39" s="32">
        <f t="shared" si="11"/>
        <v>0.11157831325301201</v>
      </c>
      <c r="S39" s="24">
        <f t="shared" si="30"/>
        <v>2.6671679999999993</v>
      </c>
      <c r="T39" s="32">
        <f t="shared" si="13"/>
        <v>0.08926265060240962</v>
      </c>
      <c r="U39" s="24">
        <f t="shared" si="31"/>
        <v>2.2670927999999995</v>
      </c>
      <c r="V39" s="32">
        <f t="shared" si="15"/>
        <v>0.07587325301204818</v>
      </c>
      <c r="W39" s="22">
        <f t="shared" si="23"/>
        <v>1.9270288799999995</v>
      </c>
      <c r="X39" s="32">
        <f t="shared" si="16"/>
        <v>0.06449226506024094</v>
      </c>
    </row>
    <row r="40" spans="1:24" ht="11.25">
      <c r="A40" s="46"/>
      <c r="B40" s="15" t="s">
        <v>51</v>
      </c>
      <c r="C40" s="16">
        <v>32</v>
      </c>
      <c r="D40" s="16" t="s">
        <v>47</v>
      </c>
      <c r="E40" s="16">
        <v>11188</v>
      </c>
      <c r="F40" s="16">
        <v>0.446</v>
      </c>
      <c r="G40" s="23">
        <v>22</v>
      </c>
      <c r="H40" s="32">
        <f t="shared" si="1"/>
        <v>0.7362784471218207</v>
      </c>
      <c r="I40" s="23">
        <f t="shared" si="25"/>
        <v>15.399999999999999</v>
      </c>
      <c r="J40" s="32">
        <f t="shared" si="3"/>
        <v>0.5153949129852744</v>
      </c>
      <c r="K40" s="23">
        <f t="shared" si="26"/>
        <v>9.239999999999998</v>
      </c>
      <c r="L40" s="32">
        <f t="shared" si="5"/>
        <v>0.3092369477911646</v>
      </c>
      <c r="M40" s="23">
        <f t="shared" si="27"/>
        <v>5.543999999999999</v>
      </c>
      <c r="N40" s="32">
        <f t="shared" si="7"/>
        <v>0.18554216867469875</v>
      </c>
      <c r="O40" s="23">
        <f t="shared" si="28"/>
        <v>3.880799999999999</v>
      </c>
      <c r="P40" s="32">
        <f t="shared" si="9"/>
        <v>0.12987951807228912</v>
      </c>
      <c r="Q40" s="23">
        <f t="shared" si="29"/>
        <v>2.716559999999999</v>
      </c>
      <c r="R40" s="32">
        <f t="shared" si="11"/>
        <v>0.09091566265060237</v>
      </c>
      <c r="S40" s="23">
        <f t="shared" si="30"/>
        <v>2.173247999999999</v>
      </c>
      <c r="T40" s="32">
        <f t="shared" si="13"/>
        <v>0.0727325301204819</v>
      </c>
      <c r="U40" s="23">
        <f t="shared" si="31"/>
        <v>1.8472607999999993</v>
      </c>
      <c r="V40" s="32">
        <f t="shared" si="15"/>
        <v>0.061822650602409615</v>
      </c>
      <c r="W40" s="22">
        <f t="shared" si="23"/>
        <v>1.5701716799999994</v>
      </c>
      <c r="X40" s="32">
        <f t="shared" si="16"/>
        <v>0.05254925301204817</v>
      </c>
    </row>
    <row r="41" spans="1:24" ht="11.25">
      <c r="A41" s="46"/>
      <c r="B41" s="15" t="s">
        <v>52</v>
      </c>
      <c r="C41" s="16">
        <v>34</v>
      </c>
      <c r="D41" s="16" t="s">
        <v>47</v>
      </c>
      <c r="E41" s="16">
        <v>10387</v>
      </c>
      <c r="F41" s="16">
        <v>0.313</v>
      </c>
      <c r="G41" s="23">
        <v>21</v>
      </c>
      <c r="H41" s="32">
        <f t="shared" si="1"/>
        <v>0.7028112449799196</v>
      </c>
      <c r="I41" s="23">
        <f t="shared" si="25"/>
        <v>14.7</v>
      </c>
      <c r="J41" s="32">
        <f t="shared" si="3"/>
        <v>0.4919678714859438</v>
      </c>
      <c r="K41" s="23">
        <f t="shared" si="26"/>
        <v>8.819999999999999</v>
      </c>
      <c r="L41" s="32">
        <f t="shared" si="5"/>
        <v>0.2951807228915662</v>
      </c>
      <c r="M41" s="23">
        <f t="shared" si="27"/>
        <v>5.291999999999999</v>
      </c>
      <c r="N41" s="32">
        <f t="shared" si="7"/>
        <v>0.17710843373493973</v>
      </c>
      <c r="O41" s="23">
        <f t="shared" si="28"/>
        <v>3.704399999999999</v>
      </c>
      <c r="P41" s="32">
        <f t="shared" si="9"/>
        <v>0.12397590361445779</v>
      </c>
      <c r="Q41" s="23">
        <f t="shared" si="29"/>
        <v>2.593079999999999</v>
      </c>
      <c r="R41" s="32">
        <f t="shared" si="11"/>
        <v>0.08678313253012046</v>
      </c>
      <c r="S41" s="23">
        <f t="shared" si="30"/>
        <v>2.0744639999999994</v>
      </c>
      <c r="T41" s="32">
        <f t="shared" si="13"/>
        <v>0.06942650602409636</v>
      </c>
      <c r="U41" s="23">
        <f t="shared" si="31"/>
        <v>1.7632943999999995</v>
      </c>
      <c r="V41" s="32">
        <f t="shared" si="15"/>
        <v>0.05901253012048191</v>
      </c>
      <c r="W41" s="22">
        <f t="shared" si="23"/>
        <v>1.4988002399999996</v>
      </c>
      <c r="X41" s="32">
        <f t="shared" si="16"/>
        <v>0.05016065060240962</v>
      </c>
    </row>
    <row r="42" spans="1:24" ht="11.25">
      <c r="A42" s="46"/>
      <c r="B42" s="15" t="s">
        <v>53</v>
      </c>
      <c r="C42" s="16">
        <v>31</v>
      </c>
      <c r="D42" s="16" t="s">
        <v>47</v>
      </c>
      <c r="E42" s="16">
        <v>7340</v>
      </c>
      <c r="F42" s="16">
        <v>0.288</v>
      </c>
      <c r="G42" s="24">
        <v>20</v>
      </c>
      <c r="H42" s="32">
        <f t="shared" si="1"/>
        <v>0.6693440428380187</v>
      </c>
      <c r="I42" s="24">
        <f t="shared" si="25"/>
        <v>14</v>
      </c>
      <c r="J42" s="32">
        <f t="shared" si="3"/>
        <v>0.4685408299866131</v>
      </c>
      <c r="K42" s="24">
        <f t="shared" si="26"/>
        <v>8.4</v>
      </c>
      <c r="L42" s="32">
        <f t="shared" si="5"/>
        <v>0.28112449799196787</v>
      </c>
      <c r="M42" s="24">
        <f t="shared" si="27"/>
        <v>5.04</v>
      </c>
      <c r="N42" s="32">
        <f t="shared" si="7"/>
        <v>0.16867469879518074</v>
      </c>
      <c r="O42" s="24">
        <f t="shared" si="28"/>
        <v>3.5279999999999996</v>
      </c>
      <c r="P42" s="32">
        <f t="shared" si="9"/>
        <v>0.1180722891566265</v>
      </c>
      <c r="Q42" s="24">
        <f t="shared" si="29"/>
        <v>2.4695999999999994</v>
      </c>
      <c r="R42" s="32">
        <f t="shared" si="11"/>
        <v>0.08265060240963853</v>
      </c>
      <c r="S42" s="24">
        <f t="shared" si="30"/>
        <v>1.9756799999999997</v>
      </c>
      <c r="T42" s="32">
        <f t="shared" si="13"/>
        <v>0.06612048192771083</v>
      </c>
      <c r="U42" s="24">
        <f t="shared" si="31"/>
        <v>1.6793279999999997</v>
      </c>
      <c r="V42" s="32">
        <f t="shared" si="15"/>
        <v>0.05620240963855421</v>
      </c>
      <c r="W42" s="22">
        <f t="shared" si="23"/>
        <v>1.4274287999999997</v>
      </c>
      <c r="X42" s="32">
        <f t="shared" si="16"/>
        <v>0.047772048192771074</v>
      </c>
    </row>
    <row r="43" spans="1:24" ht="11.25" customHeight="1">
      <c r="A43" s="46"/>
      <c r="B43" s="15" t="s">
        <v>54</v>
      </c>
      <c r="C43" s="16">
        <v>33</v>
      </c>
      <c r="D43" s="16" t="s">
        <v>47</v>
      </c>
      <c r="E43" s="16">
        <v>9917</v>
      </c>
      <c r="F43" s="16">
        <v>0.289</v>
      </c>
      <c r="G43" s="24">
        <v>20</v>
      </c>
      <c r="H43" s="32">
        <f t="shared" si="1"/>
        <v>0.6693440428380187</v>
      </c>
      <c r="I43" s="24">
        <f t="shared" si="25"/>
        <v>14</v>
      </c>
      <c r="J43" s="32">
        <f t="shared" si="3"/>
        <v>0.4685408299866131</v>
      </c>
      <c r="K43" s="24">
        <f t="shared" si="26"/>
        <v>8.4</v>
      </c>
      <c r="L43" s="32">
        <f t="shared" si="5"/>
        <v>0.28112449799196787</v>
      </c>
      <c r="M43" s="24">
        <f t="shared" si="27"/>
        <v>5.04</v>
      </c>
      <c r="N43" s="32">
        <f t="shared" si="7"/>
        <v>0.16867469879518074</v>
      </c>
      <c r="O43" s="24">
        <f t="shared" si="28"/>
        <v>3.5279999999999996</v>
      </c>
      <c r="P43" s="32">
        <f t="shared" si="9"/>
        <v>0.1180722891566265</v>
      </c>
      <c r="Q43" s="24">
        <f t="shared" si="29"/>
        <v>2.4695999999999994</v>
      </c>
      <c r="R43" s="32">
        <f t="shared" si="11"/>
        <v>0.08265060240963853</v>
      </c>
      <c r="S43" s="24">
        <f t="shared" si="30"/>
        <v>1.9756799999999997</v>
      </c>
      <c r="T43" s="32">
        <f t="shared" si="13"/>
        <v>0.06612048192771083</v>
      </c>
      <c r="U43" s="24">
        <f t="shared" si="31"/>
        <v>1.6793279999999997</v>
      </c>
      <c r="V43" s="32">
        <f t="shared" si="15"/>
        <v>0.05620240963855421</v>
      </c>
      <c r="W43" s="22">
        <f t="shared" si="23"/>
        <v>1.4274287999999997</v>
      </c>
      <c r="X43" s="32">
        <f t="shared" si="16"/>
        <v>0.047772048192771074</v>
      </c>
    </row>
    <row r="44" spans="1:24" ht="11.25">
      <c r="A44" s="47"/>
      <c r="B44" s="15" t="s">
        <v>55</v>
      </c>
      <c r="C44" s="16">
        <v>28</v>
      </c>
      <c r="D44" s="16" t="s">
        <v>47</v>
      </c>
      <c r="E44" s="16">
        <v>4238</v>
      </c>
      <c r="F44" s="16">
        <v>0.307</v>
      </c>
      <c r="G44" s="24">
        <v>20</v>
      </c>
      <c r="H44" s="32">
        <f t="shared" si="1"/>
        <v>0.6693440428380187</v>
      </c>
      <c r="I44" s="24">
        <f t="shared" si="25"/>
        <v>14</v>
      </c>
      <c r="J44" s="32">
        <f t="shared" si="3"/>
        <v>0.4685408299866131</v>
      </c>
      <c r="K44" s="24">
        <f t="shared" si="26"/>
        <v>8.4</v>
      </c>
      <c r="L44" s="32">
        <f t="shared" si="5"/>
        <v>0.28112449799196787</v>
      </c>
      <c r="M44" s="24">
        <f t="shared" si="27"/>
        <v>5.04</v>
      </c>
      <c r="N44" s="32">
        <f t="shared" si="7"/>
        <v>0.16867469879518074</v>
      </c>
      <c r="O44" s="24">
        <f t="shared" si="28"/>
        <v>3.5279999999999996</v>
      </c>
      <c r="P44" s="32">
        <f t="shared" si="9"/>
        <v>0.1180722891566265</v>
      </c>
      <c r="Q44" s="24">
        <f t="shared" si="29"/>
        <v>2.4695999999999994</v>
      </c>
      <c r="R44" s="32">
        <f t="shared" si="11"/>
        <v>0.08265060240963853</v>
      </c>
      <c r="S44" s="24">
        <f t="shared" si="30"/>
        <v>1.9756799999999997</v>
      </c>
      <c r="T44" s="32">
        <f t="shared" si="13"/>
        <v>0.06612048192771083</v>
      </c>
      <c r="U44" s="24">
        <f t="shared" si="31"/>
        <v>1.6793279999999997</v>
      </c>
      <c r="V44" s="32">
        <f t="shared" si="15"/>
        <v>0.05620240963855421</v>
      </c>
      <c r="W44" s="22">
        <f t="shared" si="23"/>
        <v>1.4274287999999997</v>
      </c>
      <c r="X44" s="32">
        <f t="shared" si="16"/>
        <v>0.047772048192771074</v>
      </c>
    </row>
    <row r="45" spans="1:24" ht="11.25">
      <c r="A45" s="33"/>
      <c r="B45" s="34"/>
      <c r="C45" s="35"/>
      <c r="D45" s="35"/>
      <c r="E45" s="35"/>
      <c r="F45" s="35"/>
      <c r="G45" s="36"/>
      <c r="H45" s="37"/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2"/>
      <c r="X45" s="37"/>
    </row>
    <row r="46" spans="1:24" ht="11.25">
      <c r="A46" s="33"/>
      <c r="B46" s="34"/>
      <c r="C46" s="35"/>
      <c r="D46" s="35"/>
      <c r="E46" s="35"/>
      <c r="F46" s="35"/>
      <c r="G46" s="36"/>
      <c r="H46" s="37"/>
      <c r="I46" s="36"/>
      <c r="J46" s="37"/>
      <c r="K46" s="36"/>
      <c r="L46" s="37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2"/>
      <c r="X46" s="37"/>
    </row>
    <row r="47" spans="1:24" ht="11.25">
      <c r="A47" s="33"/>
      <c r="B47" s="34"/>
      <c r="C47" s="35"/>
      <c r="D47" s="35"/>
      <c r="E47" s="35"/>
      <c r="F47" s="35"/>
      <c r="G47" s="36"/>
      <c r="H47" s="37"/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2"/>
      <c r="X47" s="37"/>
    </row>
    <row r="48" spans="1:24" ht="11.25">
      <c r="A48" s="33"/>
      <c r="B48" s="34"/>
      <c r="C48" s="35"/>
      <c r="D48" s="35"/>
      <c r="E48" s="35"/>
      <c r="F48" s="35"/>
      <c r="G48" s="36"/>
      <c r="H48" s="37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2"/>
      <c r="X48" s="37"/>
    </row>
    <row r="49" spans="1:24" ht="11.25">
      <c r="A49" s="33"/>
      <c r="B49" s="34"/>
      <c r="C49" s="35"/>
      <c r="D49" s="35"/>
      <c r="E49" s="35"/>
      <c r="F49" s="35"/>
      <c r="G49" s="36"/>
      <c r="H49" s="37"/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2"/>
      <c r="X49" s="37"/>
    </row>
    <row r="54" ht="11.25" hidden="1"/>
    <row r="55" ht="11.25" hidden="1"/>
    <row r="56" ht="11.25" hidden="1"/>
    <row r="57" ht="11.25" hidden="1"/>
    <row r="58" spans="1:24" ht="15.75">
      <c r="A58" s="39" t="s">
        <v>97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1"/>
    </row>
    <row r="59" ht="12" thickBot="1"/>
    <row r="60" spans="1:24" ht="17.25" customHeight="1">
      <c r="A60" s="48" t="s">
        <v>0</v>
      </c>
      <c r="B60" s="50" t="s">
        <v>1</v>
      </c>
      <c r="C60" s="3"/>
      <c r="D60" s="3"/>
      <c r="E60" s="4"/>
      <c r="F60" s="5"/>
      <c r="G60" s="52" t="s">
        <v>2</v>
      </c>
      <c r="H60" s="40" t="s">
        <v>2</v>
      </c>
      <c r="I60" s="27" t="s">
        <v>3</v>
      </c>
      <c r="J60" s="6" t="s">
        <v>3</v>
      </c>
      <c r="K60" s="27" t="s">
        <v>4</v>
      </c>
      <c r="L60" s="6" t="s">
        <v>4</v>
      </c>
      <c r="M60" s="27" t="s">
        <v>5</v>
      </c>
      <c r="N60" s="6" t="s">
        <v>5</v>
      </c>
      <c r="O60" s="27" t="s">
        <v>6</v>
      </c>
      <c r="P60" s="6" t="s">
        <v>6</v>
      </c>
      <c r="Q60" s="27" t="s">
        <v>7</v>
      </c>
      <c r="R60" s="6" t="s">
        <v>7</v>
      </c>
      <c r="S60" s="27" t="s">
        <v>8</v>
      </c>
      <c r="T60" s="6" t="s">
        <v>8</v>
      </c>
      <c r="U60" s="27" t="s">
        <v>9</v>
      </c>
      <c r="V60" s="6" t="s">
        <v>9</v>
      </c>
      <c r="W60" s="29" t="s">
        <v>10</v>
      </c>
      <c r="X60" s="7" t="s">
        <v>10</v>
      </c>
    </row>
    <row r="61" spans="1:24" ht="17.25" customHeight="1" thickBot="1">
      <c r="A61" s="49"/>
      <c r="B61" s="51"/>
      <c r="C61" s="8"/>
      <c r="D61" s="8"/>
      <c r="E61" s="9"/>
      <c r="F61" s="9"/>
      <c r="G61" s="53"/>
      <c r="H61" s="41"/>
      <c r="I61" s="31" t="s">
        <v>11</v>
      </c>
      <c r="J61" s="10" t="s">
        <v>11</v>
      </c>
      <c r="K61" s="28" t="s">
        <v>12</v>
      </c>
      <c r="L61" s="11" t="s">
        <v>12</v>
      </c>
      <c r="M61" s="28" t="s">
        <v>13</v>
      </c>
      <c r="N61" s="11" t="s">
        <v>13</v>
      </c>
      <c r="O61" s="28" t="s">
        <v>14</v>
      </c>
      <c r="P61" s="11" t="s">
        <v>14</v>
      </c>
      <c r="Q61" s="28" t="s">
        <v>15</v>
      </c>
      <c r="R61" s="11" t="s">
        <v>15</v>
      </c>
      <c r="S61" s="28" t="s">
        <v>16</v>
      </c>
      <c r="T61" s="11" t="s">
        <v>16</v>
      </c>
      <c r="U61" s="28" t="s">
        <v>17</v>
      </c>
      <c r="V61" s="11" t="s">
        <v>17</v>
      </c>
      <c r="W61" s="30" t="s">
        <v>18</v>
      </c>
      <c r="X61" s="12" t="s">
        <v>18</v>
      </c>
    </row>
    <row r="62" spans="1:24" ht="11.25">
      <c r="A62" s="54" t="s">
        <v>56</v>
      </c>
      <c r="B62" s="15" t="s">
        <v>57</v>
      </c>
      <c r="C62" s="16">
        <v>35</v>
      </c>
      <c r="D62" s="16" t="s">
        <v>56</v>
      </c>
      <c r="E62" s="16">
        <v>16820</v>
      </c>
      <c r="F62" s="16">
        <v>0.407</v>
      </c>
      <c r="G62" s="26">
        <v>20</v>
      </c>
      <c r="H62" s="32">
        <f aca="true" t="shared" si="32" ref="H62:H96">G62/29.88</f>
        <v>0.6693440428380187</v>
      </c>
      <c r="I62" s="22">
        <f>G62*0.7</f>
        <v>14</v>
      </c>
      <c r="J62" s="32">
        <f aca="true" t="shared" si="33" ref="J62:J96">I62/29.88</f>
        <v>0.4685408299866131</v>
      </c>
      <c r="K62" s="22">
        <f>I62*0.65</f>
        <v>9.1</v>
      </c>
      <c r="L62" s="32">
        <f aca="true" t="shared" si="34" ref="L62:L96">K62/29.88</f>
        <v>0.30455153949129854</v>
      </c>
      <c r="M62" s="22">
        <f aca="true" t="shared" si="35" ref="M62:M68">K62*0.7</f>
        <v>6.369999999999999</v>
      </c>
      <c r="N62" s="32">
        <f aca="true" t="shared" si="36" ref="N62:N96">M62/29.88</f>
        <v>0.21318607764390896</v>
      </c>
      <c r="O62" s="22">
        <f aca="true" t="shared" si="37" ref="O62:O68">M62*0.7</f>
        <v>4.458999999999999</v>
      </c>
      <c r="P62" s="32">
        <f aca="true" t="shared" si="38" ref="P62:P96">O62/29.88</f>
        <v>0.14923025435073625</v>
      </c>
      <c r="Q62" s="22">
        <f aca="true" t="shared" si="39" ref="Q62:Q68">O62*0.8</f>
        <v>3.5671999999999993</v>
      </c>
      <c r="R62" s="32">
        <f aca="true" t="shared" si="40" ref="R62:R96">Q62/29.88</f>
        <v>0.11938420348058901</v>
      </c>
      <c r="S62" s="22">
        <f aca="true" t="shared" si="41" ref="S62:S68">Q62*0.8</f>
        <v>2.8537599999999994</v>
      </c>
      <c r="T62" s="32">
        <f aca="true" t="shared" si="42" ref="T62:T96">S62/29.88</f>
        <v>0.0955073627844712</v>
      </c>
      <c r="U62" s="22">
        <f aca="true" t="shared" si="43" ref="U62:U68">S62*0.9</f>
        <v>2.5683839999999996</v>
      </c>
      <c r="V62" s="32">
        <f aca="true" t="shared" si="44" ref="V62:V96">U62/29.88</f>
        <v>0.08595662650602408</v>
      </c>
      <c r="W62" s="22">
        <f aca="true" t="shared" si="45" ref="W62:W68">U62*0.9</f>
        <v>2.3115455999999996</v>
      </c>
      <c r="X62" s="32">
        <f aca="true" t="shared" si="46" ref="X62:X96">W62/29.88</f>
        <v>0.07736096385542168</v>
      </c>
    </row>
    <row r="63" spans="1:24" ht="11.25">
      <c r="A63" s="43"/>
      <c r="B63" s="15" t="s">
        <v>58</v>
      </c>
      <c r="C63" s="16">
        <v>37</v>
      </c>
      <c r="D63" s="16" t="s">
        <v>56</v>
      </c>
      <c r="E63" s="16">
        <v>6831</v>
      </c>
      <c r="F63" s="16">
        <v>0.495</v>
      </c>
      <c r="G63" s="23">
        <v>20</v>
      </c>
      <c r="H63" s="32">
        <f t="shared" si="32"/>
        <v>0.6693440428380187</v>
      </c>
      <c r="I63" s="23">
        <f>G63*0.7</f>
        <v>14</v>
      </c>
      <c r="J63" s="32">
        <f t="shared" si="33"/>
        <v>0.4685408299866131</v>
      </c>
      <c r="K63" s="23">
        <f>I63*0.65</f>
        <v>9.1</v>
      </c>
      <c r="L63" s="32">
        <f t="shared" si="34"/>
        <v>0.30455153949129854</v>
      </c>
      <c r="M63" s="23">
        <f t="shared" si="35"/>
        <v>6.369999999999999</v>
      </c>
      <c r="N63" s="32">
        <f t="shared" si="36"/>
        <v>0.21318607764390896</v>
      </c>
      <c r="O63" s="23">
        <f t="shared" si="37"/>
        <v>4.458999999999999</v>
      </c>
      <c r="P63" s="32">
        <f t="shared" si="38"/>
        <v>0.14923025435073625</v>
      </c>
      <c r="Q63" s="23">
        <f t="shared" si="39"/>
        <v>3.5671999999999993</v>
      </c>
      <c r="R63" s="32">
        <f t="shared" si="40"/>
        <v>0.11938420348058901</v>
      </c>
      <c r="S63" s="23">
        <f t="shared" si="41"/>
        <v>2.8537599999999994</v>
      </c>
      <c r="T63" s="32">
        <f t="shared" si="42"/>
        <v>0.0955073627844712</v>
      </c>
      <c r="U63" s="23">
        <f t="shared" si="43"/>
        <v>2.5683839999999996</v>
      </c>
      <c r="V63" s="32">
        <f t="shared" si="44"/>
        <v>0.08595662650602408</v>
      </c>
      <c r="W63" s="23">
        <f t="shared" si="45"/>
        <v>2.3115455999999996</v>
      </c>
      <c r="X63" s="32">
        <f t="shared" si="46"/>
        <v>0.07736096385542168</v>
      </c>
    </row>
    <row r="64" spans="1:24" ht="11.25">
      <c r="A64" s="43"/>
      <c r="B64" s="15" t="s">
        <v>59</v>
      </c>
      <c r="C64" s="16">
        <v>36</v>
      </c>
      <c r="D64" s="16" t="s">
        <v>56</v>
      </c>
      <c r="E64" s="16">
        <v>7730</v>
      </c>
      <c r="F64" s="16">
        <v>0.414</v>
      </c>
      <c r="G64" s="23">
        <v>17</v>
      </c>
      <c r="H64" s="32">
        <f t="shared" si="32"/>
        <v>0.5689424364123159</v>
      </c>
      <c r="I64" s="23">
        <f>G64*0.7</f>
        <v>11.899999999999999</v>
      </c>
      <c r="J64" s="32">
        <f t="shared" si="33"/>
        <v>0.3982597054886211</v>
      </c>
      <c r="K64" s="23">
        <f>I64*0.65</f>
        <v>7.734999999999999</v>
      </c>
      <c r="L64" s="32">
        <f t="shared" si="34"/>
        <v>0.25886880856760375</v>
      </c>
      <c r="M64" s="23">
        <f t="shared" si="35"/>
        <v>5.414499999999999</v>
      </c>
      <c r="N64" s="32">
        <f t="shared" si="36"/>
        <v>0.18120816599732262</v>
      </c>
      <c r="O64" s="23">
        <f t="shared" si="37"/>
        <v>3.7901499999999992</v>
      </c>
      <c r="P64" s="32">
        <f t="shared" si="38"/>
        <v>0.12684571619812582</v>
      </c>
      <c r="Q64" s="23">
        <f t="shared" si="39"/>
        <v>3.0321199999999995</v>
      </c>
      <c r="R64" s="32">
        <f t="shared" si="40"/>
        <v>0.10147657295850065</v>
      </c>
      <c r="S64" s="23">
        <f t="shared" si="41"/>
        <v>2.425696</v>
      </c>
      <c r="T64" s="32">
        <f t="shared" si="42"/>
        <v>0.08118125836680053</v>
      </c>
      <c r="U64" s="23">
        <f t="shared" si="43"/>
        <v>2.1831264</v>
      </c>
      <c r="V64" s="32">
        <f t="shared" si="44"/>
        <v>0.07306313253012048</v>
      </c>
      <c r="W64" s="23">
        <f t="shared" si="45"/>
        <v>1.96481376</v>
      </c>
      <c r="X64" s="32">
        <f t="shared" si="46"/>
        <v>0.06575681927710844</v>
      </c>
    </row>
    <row r="65" spans="1:24" ht="11.25">
      <c r="A65" s="43"/>
      <c r="B65" s="15" t="s">
        <v>60</v>
      </c>
      <c r="C65" s="16">
        <v>38</v>
      </c>
      <c r="D65" s="16" t="s">
        <v>56</v>
      </c>
      <c r="E65" s="16">
        <v>4168</v>
      </c>
      <c r="F65" s="16">
        <v>0.149</v>
      </c>
      <c r="G65" s="24">
        <v>12</v>
      </c>
      <c r="H65" s="32">
        <f t="shared" si="32"/>
        <v>0.40160642570281124</v>
      </c>
      <c r="I65" s="23">
        <f>G65*0.7</f>
        <v>8.399999999999999</v>
      </c>
      <c r="J65" s="32">
        <f t="shared" si="33"/>
        <v>0.2811244979919678</v>
      </c>
      <c r="K65" s="23">
        <f>I65*0.65</f>
        <v>5.459999999999999</v>
      </c>
      <c r="L65" s="32">
        <f t="shared" si="34"/>
        <v>0.18273092369477908</v>
      </c>
      <c r="M65" s="23">
        <f t="shared" si="35"/>
        <v>3.821999999999999</v>
      </c>
      <c r="N65" s="32">
        <f t="shared" si="36"/>
        <v>0.12791164658634535</v>
      </c>
      <c r="O65" s="23">
        <f t="shared" si="37"/>
        <v>2.6753999999999993</v>
      </c>
      <c r="P65" s="32">
        <f t="shared" si="38"/>
        <v>0.08953815261044175</v>
      </c>
      <c r="Q65" s="23">
        <f t="shared" si="39"/>
        <v>2.1403199999999996</v>
      </c>
      <c r="R65" s="32">
        <f t="shared" si="40"/>
        <v>0.0716305220883534</v>
      </c>
      <c r="S65" s="23">
        <f t="shared" si="41"/>
        <v>1.7122559999999998</v>
      </c>
      <c r="T65" s="32">
        <f t="shared" si="42"/>
        <v>0.05730441767068273</v>
      </c>
      <c r="U65" s="23">
        <f t="shared" si="43"/>
        <v>1.5410304</v>
      </c>
      <c r="V65" s="32">
        <f t="shared" si="44"/>
        <v>0.051573975903614455</v>
      </c>
      <c r="W65" s="23">
        <f t="shared" si="45"/>
        <v>1.38692736</v>
      </c>
      <c r="X65" s="32">
        <f t="shared" si="46"/>
        <v>0.046416578313253014</v>
      </c>
    </row>
    <row r="66" spans="1:24" ht="11.25">
      <c r="A66" s="43"/>
      <c r="B66" s="15" t="s">
        <v>61</v>
      </c>
      <c r="C66" s="18">
        <v>41</v>
      </c>
      <c r="D66" s="18" t="s">
        <v>56</v>
      </c>
      <c r="E66" s="18">
        <v>3060</v>
      </c>
      <c r="F66" s="18">
        <v>0.319</v>
      </c>
      <c r="G66" s="24">
        <v>12</v>
      </c>
      <c r="H66" s="32">
        <f t="shared" si="32"/>
        <v>0.40160642570281124</v>
      </c>
      <c r="I66" s="23">
        <f>G66*0.7</f>
        <v>8.399999999999999</v>
      </c>
      <c r="J66" s="32">
        <f t="shared" si="33"/>
        <v>0.2811244979919678</v>
      </c>
      <c r="K66" s="23">
        <f>I66*0.65</f>
        <v>5.459999999999999</v>
      </c>
      <c r="L66" s="32">
        <f t="shared" si="34"/>
        <v>0.18273092369477908</v>
      </c>
      <c r="M66" s="23">
        <f t="shared" si="35"/>
        <v>3.821999999999999</v>
      </c>
      <c r="N66" s="32">
        <f t="shared" si="36"/>
        <v>0.12791164658634535</v>
      </c>
      <c r="O66" s="23">
        <f t="shared" si="37"/>
        <v>2.6753999999999993</v>
      </c>
      <c r="P66" s="32">
        <f t="shared" si="38"/>
        <v>0.08953815261044175</v>
      </c>
      <c r="Q66" s="23">
        <f t="shared" si="39"/>
        <v>2.1403199999999996</v>
      </c>
      <c r="R66" s="32">
        <f t="shared" si="40"/>
        <v>0.0716305220883534</v>
      </c>
      <c r="S66" s="23">
        <f t="shared" si="41"/>
        <v>1.7122559999999998</v>
      </c>
      <c r="T66" s="32">
        <f t="shared" si="42"/>
        <v>0.05730441767068273</v>
      </c>
      <c r="U66" s="23">
        <f t="shared" si="43"/>
        <v>1.5410304</v>
      </c>
      <c r="V66" s="32">
        <f t="shared" si="44"/>
        <v>0.051573975903614455</v>
      </c>
      <c r="W66" s="23">
        <f t="shared" si="45"/>
        <v>1.38692736</v>
      </c>
      <c r="X66" s="32">
        <f t="shared" si="46"/>
        <v>0.046416578313253014</v>
      </c>
    </row>
    <row r="67" spans="1:24" ht="11.25">
      <c r="A67" s="55"/>
      <c r="B67" s="15" t="s">
        <v>62</v>
      </c>
      <c r="C67" s="14">
        <v>39</v>
      </c>
      <c r="D67" s="14" t="s">
        <v>56</v>
      </c>
      <c r="E67" s="14">
        <v>3249</v>
      </c>
      <c r="F67" s="14">
        <v>0.28</v>
      </c>
      <c r="G67" s="24">
        <v>10</v>
      </c>
      <c r="H67" s="32">
        <f t="shared" si="32"/>
        <v>0.33467202141900937</v>
      </c>
      <c r="I67" s="23">
        <f>G67*0.65</f>
        <v>6.5</v>
      </c>
      <c r="J67" s="32">
        <f t="shared" si="33"/>
        <v>0.2175368139223561</v>
      </c>
      <c r="K67" s="23">
        <f aca="true" t="shared" si="47" ref="K67:K72">I67*0.6</f>
        <v>3.9</v>
      </c>
      <c r="L67" s="32">
        <f t="shared" si="34"/>
        <v>0.13052208835341367</v>
      </c>
      <c r="M67" s="23">
        <f t="shared" si="35"/>
        <v>2.73</v>
      </c>
      <c r="N67" s="32">
        <f t="shared" si="36"/>
        <v>0.09136546184738956</v>
      </c>
      <c r="O67" s="23">
        <f t="shared" si="37"/>
        <v>1.9109999999999998</v>
      </c>
      <c r="P67" s="32">
        <f t="shared" si="38"/>
        <v>0.06395582329317269</v>
      </c>
      <c r="Q67" s="23">
        <f t="shared" si="39"/>
        <v>1.5288</v>
      </c>
      <c r="R67" s="32">
        <f t="shared" si="40"/>
        <v>0.05116465863453815</v>
      </c>
      <c r="S67" s="23">
        <f t="shared" si="41"/>
        <v>1.2230400000000001</v>
      </c>
      <c r="T67" s="32">
        <f t="shared" si="42"/>
        <v>0.04093172690763053</v>
      </c>
      <c r="U67" s="23">
        <f t="shared" si="43"/>
        <v>1.1007360000000002</v>
      </c>
      <c r="V67" s="32">
        <f t="shared" si="44"/>
        <v>0.03683855421686748</v>
      </c>
      <c r="W67" s="23">
        <f t="shared" si="45"/>
        <v>0.9906624000000002</v>
      </c>
      <c r="X67" s="32">
        <f t="shared" si="46"/>
        <v>0.03315469879518073</v>
      </c>
    </row>
    <row r="68" spans="1:24" ht="11.25">
      <c r="A68" s="43"/>
      <c r="B68" s="17" t="s">
        <v>63</v>
      </c>
      <c r="C68" s="18">
        <v>40</v>
      </c>
      <c r="D68" s="18" t="s">
        <v>56</v>
      </c>
      <c r="E68" s="18">
        <v>4628</v>
      </c>
      <c r="F68" s="18">
        <v>0.23</v>
      </c>
      <c r="G68" s="24">
        <v>7</v>
      </c>
      <c r="H68" s="32">
        <f t="shared" si="32"/>
        <v>0.23427041499330656</v>
      </c>
      <c r="I68" s="23">
        <f>G68*0.65</f>
        <v>4.55</v>
      </c>
      <c r="J68" s="32">
        <f t="shared" si="33"/>
        <v>0.15227576974564927</v>
      </c>
      <c r="K68" s="23">
        <f t="shared" si="47"/>
        <v>2.73</v>
      </c>
      <c r="L68" s="32">
        <f t="shared" si="34"/>
        <v>0.09136546184738956</v>
      </c>
      <c r="M68" s="23">
        <f t="shared" si="35"/>
        <v>1.9109999999999998</v>
      </c>
      <c r="N68" s="32">
        <f t="shared" si="36"/>
        <v>0.06395582329317269</v>
      </c>
      <c r="O68" s="23">
        <f t="shared" si="37"/>
        <v>1.3377</v>
      </c>
      <c r="P68" s="32">
        <f t="shared" si="38"/>
        <v>0.04476907630522088</v>
      </c>
      <c r="Q68" s="23">
        <f t="shared" si="39"/>
        <v>1.07016</v>
      </c>
      <c r="R68" s="32">
        <f t="shared" si="40"/>
        <v>0.035815261044176705</v>
      </c>
      <c r="S68" s="23">
        <f t="shared" si="41"/>
        <v>0.856128</v>
      </c>
      <c r="T68" s="32">
        <f t="shared" si="42"/>
        <v>0.028652208835341367</v>
      </c>
      <c r="U68" s="23">
        <f t="shared" si="43"/>
        <v>0.7705152000000001</v>
      </c>
      <c r="V68" s="32">
        <f t="shared" si="44"/>
        <v>0.02578698795180723</v>
      </c>
      <c r="W68" s="23">
        <f t="shared" si="45"/>
        <v>0.69346368</v>
      </c>
      <c r="X68" s="32">
        <f t="shared" si="46"/>
        <v>0.023208289156626507</v>
      </c>
    </row>
    <row r="69" spans="1:24" ht="11.25">
      <c r="A69" s="45" t="s">
        <v>64</v>
      </c>
      <c r="B69" s="15" t="s">
        <v>65</v>
      </c>
      <c r="C69" s="14">
        <v>42</v>
      </c>
      <c r="D69" s="14" t="s">
        <v>64</v>
      </c>
      <c r="E69" s="14">
        <v>8277</v>
      </c>
      <c r="F69" s="14">
        <v>0.457</v>
      </c>
      <c r="G69" s="24">
        <v>15</v>
      </c>
      <c r="H69" s="32">
        <f t="shared" si="32"/>
        <v>0.5020080321285141</v>
      </c>
      <c r="I69" s="23">
        <f>G69*0.7</f>
        <v>10.5</v>
      </c>
      <c r="J69" s="32">
        <f t="shared" si="33"/>
        <v>0.3514056224899598</v>
      </c>
      <c r="K69" s="23">
        <f t="shared" si="47"/>
        <v>6.3</v>
      </c>
      <c r="L69" s="32">
        <f t="shared" si="34"/>
        <v>0.21084337349397592</v>
      </c>
      <c r="M69" s="23">
        <f>K69*0.6</f>
        <v>3.78</v>
      </c>
      <c r="N69" s="32">
        <f t="shared" si="36"/>
        <v>0.12650602409638553</v>
      </c>
      <c r="O69" s="23">
        <f>M69*0.7</f>
        <v>2.646</v>
      </c>
      <c r="P69" s="32">
        <f t="shared" si="38"/>
        <v>0.08855421686746988</v>
      </c>
      <c r="Q69" s="23">
        <f>O69*0.7</f>
        <v>1.8521999999999998</v>
      </c>
      <c r="R69" s="32">
        <f t="shared" si="40"/>
        <v>0.061987951807228915</v>
      </c>
      <c r="S69" s="23">
        <f>Q69*0.8</f>
        <v>1.48176</v>
      </c>
      <c r="T69" s="32">
        <f t="shared" si="42"/>
        <v>0.04959036144578313</v>
      </c>
      <c r="U69" s="23">
        <f>S69*0.85</f>
        <v>1.259496</v>
      </c>
      <c r="V69" s="32">
        <f t="shared" si="44"/>
        <v>0.042151807228915664</v>
      </c>
      <c r="W69" s="23">
        <f>U69*0.85</f>
        <v>1.0705715999999998</v>
      </c>
      <c r="X69" s="32">
        <f t="shared" si="46"/>
        <v>0.03582903614457831</v>
      </c>
    </row>
    <row r="70" spans="1:24" ht="11.25">
      <c r="A70" s="45"/>
      <c r="B70" s="15" t="s">
        <v>66</v>
      </c>
      <c r="C70" s="16">
        <v>44</v>
      </c>
      <c r="D70" s="16" t="s">
        <v>64</v>
      </c>
      <c r="E70" s="16">
        <v>11276</v>
      </c>
      <c r="F70" s="16">
        <v>0.446</v>
      </c>
      <c r="G70" s="24">
        <v>11.5</v>
      </c>
      <c r="H70" s="32">
        <f t="shared" si="32"/>
        <v>0.3848728246318608</v>
      </c>
      <c r="I70" s="23">
        <f>G70*0.65</f>
        <v>7.4750000000000005</v>
      </c>
      <c r="J70" s="32">
        <f t="shared" si="33"/>
        <v>0.2501673360107095</v>
      </c>
      <c r="K70" s="23">
        <f t="shared" si="47"/>
        <v>4.485</v>
      </c>
      <c r="L70" s="32">
        <f t="shared" si="34"/>
        <v>0.1501004016064257</v>
      </c>
      <c r="M70" s="23">
        <f>K70*0.7</f>
        <v>3.1395</v>
      </c>
      <c r="N70" s="32">
        <f t="shared" si="36"/>
        <v>0.105070281124498</v>
      </c>
      <c r="O70" s="23">
        <f>M70*0.7</f>
        <v>2.19765</v>
      </c>
      <c r="P70" s="32">
        <f t="shared" si="38"/>
        <v>0.0735491967871486</v>
      </c>
      <c r="Q70" s="23">
        <f>O70*0.8</f>
        <v>1.75812</v>
      </c>
      <c r="R70" s="32">
        <f t="shared" si="40"/>
        <v>0.05883935742971887</v>
      </c>
      <c r="S70" s="23">
        <f>Q70*0.8</f>
        <v>1.406496</v>
      </c>
      <c r="T70" s="32">
        <f t="shared" si="42"/>
        <v>0.0470714859437751</v>
      </c>
      <c r="U70" s="23">
        <f>S70*0.9</f>
        <v>1.2658464</v>
      </c>
      <c r="V70" s="32">
        <f t="shared" si="44"/>
        <v>0.042364337349397596</v>
      </c>
      <c r="W70" s="23">
        <f>U70*0.9</f>
        <v>1.1392617600000001</v>
      </c>
      <c r="X70" s="32">
        <f t="shared" si="46"/>
        <v>0.038127903614457836</v>
      </c>
    </row>
    <row r="71" spans="1:24" ht="11.25">
      <c r="A71" s="45"/>
      <c r="B71" s="15" t="s">
        <v>67</v>
      </c>
      <c r="C71" s="16">
        <v>43</v>
      </c>
      <c r="D71" s="16" t="s">
        <v>64</v>
      </c>
      <c r="E71" s="16">
        <v>7349</v>
      </c>
      <c r="F71" s="16">
        <v>0.396</v>
      </c>
      <c r="G71" s="24">
        <v>11.5</v>
      </c>
      <c r="H71" s="32">
        <f t="shared" si="32"/>
        <v>0.3848728246318608</v>
      </c>
      <c r="I71" s="23">
        <f>G71*0.65</f>
        <v>7.4750000000000005</v>
      </c>
      <c r="J71" s="32">
        <f t="shared" si="33"/>
        <v>0.2501673360107095</v>
      </c>
      <c r="K71" s="23">
        <f t="shared" si="47"/>
        <v>4.485</v>
      </c>
      <c r="L71" s="32">
        <f t="shared" si="34"/>
        <v>0.1501004016064257</v>
      </c>
      <c r="M71" s="23">
        <f>K71*0.7</f>
        <v>3.1395</v>
      </c>
      <c r="N71" s="32">
        <f t="shared" si="36"/>
        <v>0.105070281124498</v>
      </c>
      <c r="O71" s="23">
        <f>M71*0.7</f>
        <v>2.19765</v>
      </c>
      <c r="P71" s="32">
        <f t="shared" si="38"/>
        <v>0.0735491967871486</v>
      </c>
      <c r="Q71" s="23">
        <f>O71*0.8</f>
        <v>1.75812</v>
      </c>
      <c r="R71" s="32">
        <f t="shared" si="40"/>
        <v>0.05883935742971887</v>
      </c>
      <c r="S71" s="23">
        <f>Q71*0.8</f>
        <v>1.406496</v>
      </c>
      <c r="T71" s="32">
        <f t="shared" si="42"/>
        <v>0.0470714859437751</v>
      </c>
      <c r="U71" s="23">
        <f>S71*0.9</f>
        <v>1.2658464</v>
      </c>
      <c r="V71" s="32">
        <f t="shared" si="44"/>
        <v>0.042364337349397596</v>
      </c>
      <c r="W71" s="23">
        <f>U71*0.9</f>
        <v>1.1392617600000001</v>
      </c>
      <c r="X71" s="32">
        <f t="shared" si="46"/>
        <v>0.038127903614457836</v>
      </c>
    </row>
    <row r="72" spans="1:24" ht="11.25">
      <c r="A72" s="45"/>
      <c r="B72" s="15" t="s">
        <v>68</v>
      </c>
      <c r="C72" s="18">
        <v>45</v>
      </c>
      <c r="D72" s="18" t="s">
        <v>64</v>
      </c>
      <c r="E72" s="18">
        <v>7231</v>
      </c>
      <c r="F72" s="18">
        <v>0.25</v>
      </c>
      <c r="G72" s="24">
        <v>11.5</v>
      </c>
      <c r="H72" s="32">
        <f t="shared" si="32"/>
        <v>0.3848728246318608</v>
      </c>
      <c r="I72" s="23">
        <f>G72*0.65</f>
        <v>7.4750000000000005</v>
      </c>
      <c r="J72" s="32">
        <f t="shared" si="33"/>
        <v>0.2501673360107095</v>
      </c>
      <c r="K72" s="23">
        <f t="shared" si="47"/>
        <v>4.485</v>
      </c>
      <c r="L72" s="32">
        <f t="shared" si="34"/>
        <v>0.1501004016064257</v>
      </c>
      <c r="M72" s="23">
        <f>K72*0.7</f>
        <v>3.1395</v>
      </c>
      <c r="N72" s="32">
        <f t="shared" si="36"/>
        <v>0.105070281124498</v>
      </c>
      <c r="O72" s="23">
        <f>M72*0.7</f>
        <v>2.19765</v>
      </c>
      <c r="P72" s="32">
        <f t="shared" si="38"/>
        <v>0.0735491967871486</v>
      </c>
      <c r="Q72" s="23">
        <f>O72*0.8</f>
        <v>1.75812</v>
      </c>
      <c r="R72" s="32">
        <f t="shared" si="40"/>
        <v>0.05883935742971887</v>
      </c>
      <c r="S72" s="23">
        <f>Q72*0.8</f>
        <v>1.406496</v>
      </c>
      <c r="T72" s="32">
        <f t="shared" si="42"/>
        <v>0.0470714859437751</v>
      </c>
      <c r="U72" s="23">
        <f>S72*0.9</f>
        <v>1.2658464</v>
      </c>
      <c r="V72" s="32">
        <f t="shared" si="44"/>
        <v>0.042364337349397596</v>
      </c>
      <c r="W72" s="23">
        <f>U72*0.9</f>
        <v>1.1392617600000001</v>
      </c>
      <c r="X72" s="32">
        <f t="shared" si="46"/>
        <v>0.038127903614457836</v>
      </c>
    </row>
    <row r="73" spans="1:24" ht="11.25">
      <c r="A73" s="43" t="s">
        <v>69</v>
      </c>
      <c r="B73" s="13" t="s">
        <v>70</v>
      </c>
      <c r="C73" s="14">
        <v>46</v>
      </c>
      <c r="D73" s="14" t="s">
        <v>69</v>
      </c>
      <c r="E73" s="14">
        <v>21614</v>
      </c>
      <c r="F73" s="14">
        <v>0.375</v>
      </c>
      <c r="G73" s="24">
        <v>25</v>
      </c>
      <c r="H73" s="32">
        <f t="shared" si="32"/>
        <v>0.8366800535475235</v>
      </c>
      <c r="I73" s="23">
        <f>G73*0.6</f>
        <v>15</v>
      </c>
      <c r="J73" s="32">
        <f t="shared" si="33"/>
        <v>0.5020080321285141</v>
      </c>
      <c r="K73" s="23">
        <f aca="true" t="shared" si="48" ref="K73:K80">I73*0.6</f>
        <v>9</v>
      </c>
      <c r="L73" s="32">
        <f t="shared" si="34"/>
        <v>0.30120481927710846</v>
      </c>
      <c r="M73" s="23">
        <f>K73*0.7</f>
        <v>6.3</v>
      </c>
      <c r="N73" s="32">
        <f t="shared" si="36"/>
        <v>0.21084337349397592</v>
      </c>
      <c r="O73" s="23">
        <f aca="true" t="shared" si="49" ref="O73:O80">M73*0.7</f>
        <v>4.409999999999999</v>
      </c>
      <c r="P73" s="32">
        <f t="shared" si="38"/>
        <v>0.1475903614457831</v>
      </c>
      <c r="Q73" s="23">
        <f>O73*0.8</f>
        <v>3.5279999999999996</v>
      </c>
      <c r="R73" s="32">
        <f t="shared" si="40"/>
        <v>0.1180722891566265</v>
      </c>
      <c r="S73" s="23">
        <f aca="true" t="shared" si="50" ref="S73:S80">Q73*0.8</f>
        <v>2.8224</v>
      </c>
      <c r="T73" s="32">
        <f t="shared" si="42"/>
        <v>0.09445783132530121</v>
      </c>
      <c r="U73" s="23">
        <f>S73*0.9</f>
        <v>2.54016</v>
      </c>
      <c r="V73" s="32">
        <f t="shared" si="44"/>
        <v>0.0850120481927711</v>
      </c>
      <c r="W73" s="23">
        <f>U73*0.9</f>
        <v>2.286144</v>
      </c>
      <c r="X73" s="32">
        <f t="shared" si="46"/>
        <v>0.07651084337349398</v>
      </c>
    </row>
    <row r="74" spans="1:24" ht="11.25">
      <c r="A74" s="43"/>
      <c r="B74" s="15" t="s">
        <v>71</v>
      </c>
      <c r="C74" s="16">
        <v>47</v>
      </c>
      <c r="D74" s="16" t="s">
        <v>69</v>
      </c>
      <c r="E74" s="16">
        <v>5876</v>
      </c>
      <c r="F74" s="16">
        <v>0.139</v>
      </c>
      <c r="G74" s="23">
        <v>15</v>
      </c>
      <c r="H74" s="32">
        <f t="shared" si="32"/>
        <v>0.5020080321285141</v>
      </c>
      <c r="I74" s="23">
        <f aca="true" t="shared" si="51" ref="I74:I80">G74*0.6</f>
        <v>9</v>
      </c>
      <c r="J74" s="32">
        <f t="shared" si="33"/>
        <v>0.30120481927710846</v>
      </c>
      <c r="K74" s="23">
        <f t="shared" si="48"/>
        <v>5.3999999999999995</v>
      </c>
      <c r="L74" s="32">
        <f t="shared" si="34"/>
        <v>0.18072289156626506</v>
      </c>
      <c r="M74" s="23">
        <f aca="true" t="shared" si="52" ref="M74:M80">K74*0.7</f>
        <v>3.7799999999999994</v>
      </c>
      <c r="N74" s="32">
        <f t="shared" si="36"/>
        <v>0.12650602409638553</v>
      </c>
      <c r="O74" s="23">
        <f t="shared" si="49"/>
        <v>2.6459999999999995</v>
      </c>
      <c r="P74" s="32">
        <f t="shared" si="38"/>
        <v>0.08855421686746986</v>
      </c>
      <c r="Q74" s="23">
        <f aca="true" t="shared" si="53" ref="Q74:Q80">O74*0.8</f>
        <v>2.1167999999999996</v>
      </c>
      <c r="R74" s="32">
        <f t="shared" si="40"/>
        <v>0.07084337349397589</v>
      </c>
      <c r="S74" s="23">
        <f t="shared" si="50"/>
        <v>1.6934399999999998</v>
      </c>
      <c r="T74" s="32">
        <f t="shared" si="42"/>
        <v>0.05667469879518072</v>
      </c>
      <c r="U74" s="23">
        <f aca="true" t="shared" si="54" ref="U74:U80">S74*0.9</f>
        <v>1.524096</v>
      </c>
      <c r="V74" s="32">
        <f t="shared" si="44"/>
        <v>0.05100722891566265</v>
      </c>
      <c r="W74" s="23">
        <f aca="true" t="shared" si="55" ref="W74:W80">U74*0.9</f>
        <v>1.3716864</v>
      </c>
      <c r="X74" s="32">
        <f t="shared" si="46"/>
        <v>0.045906506024096384</v>
      </c>
    </row>
    <row r="75" spans="1:24" ht="11.25">
      <c r="A75" s="43"/>
      <c r="B75" s="15" t="s">
        <v>72</v>
      </c>
      <c r="C75" s="16">
        <v>51</v>
      </c>
      <c r="D75" s="16" t="s">
        <v>69</v>
      </c>
      <c r="E75" s="16">
        <v>7276</v>
      </c>
      <c r="F75" s="16">
        <v>0.346</v>
      </c>
      <c r="G75" s="23">
        <v>17</v>
      </c>
      <c r="H75" s="32">
        <f t="shared" si="32"/>
        <v>0.5689424364123159</v>
      </c>
      <c r="I75" s="23">
        <f t="shared" si="51"/>
        <v>10.2</v>
      </c>
      <c r="J75" s="32">
        <f t="shared" si="33"/>
        <v>0.34136546184738953</v>
      </c>
      <c r="K75" s="23">
        <f t="shared" si="48"/>
        <v>6.119999999999999</v>
      </c>
      <c r="L75" s="32">
        <f t="shared" si="34"/>
        <v>0.20481927710843373</v>
      </c>
      <c r="M75" s="23">
        <f t="shared" si="52"/>
        <v>4.283999999999999</v>
      </c>
      <c r="N75" s="32">
        <f t="shared" si="36"/>
        <v>0.14337349397590357</v>
      </c>
      <c r="O75" s="23">
        <f t="shared" si="49"/>
        <v>2.9987999999999992</v>
      </c>
      <c r="P75" s="32">
        <f t="shared" si="38"/>
        <v>0.10036144578313251</v>
      </c>
      <c r="Q75" s="23">
        <f t="shared" si="53"/>
        <v>2.3990399999999994</v>
      </c>
      <c r="R75" s="32">
        <f t="shared" si="40"/>
        <v>0.080289156626506</v>
      </c>
      <c r="S75" s="23">
        <f t="shared" si="50"/>
        <v>1.9192319999999996</v>
      </c>
      <c r="T75" s="32">
        <f t="shared" si="42"/>
        <v>0.0642313253012048</v>
      </c>
      <c r="U75" s="23">
        <f t="shared" si="54"/>
        <v>1.7273087999999996</v>
      </c>
      <c r="V75" s="32">
        <f t="shared" si="44"/>
        <v>0.05780819277108433</v>
      </c>
      <c r="W75" s="23">
        <f t="shared" si="55"/>
        <v>1.5545779199999996</v>
      </c>
      <c r="X75" s="32">
        <f t="shared" si="46"/>
        <v>0.05202737349397589</v>
      </c>
    </row>
    <row r="76" spans="1:24" ht="11.25">
      <c r="A76" s="43"/>
      <c r="B76" s="15" t="s">
        <v>73</v>
      </c>
      <c r="C76" s="16">
        <v>52</v>
      </c>
      <c r="D76" s="16" t="s">
        <v>69</v>
      </c>
      <c r="E76" s="16">
        <v>12628</v>
      </c>
      <c r="F76" s="16">
        <v>0.3</v>
      </c>
      <c r="G76" s="23">
        <v>20</v>
      </c>
      <c r="H76" s="32">
        <f t="shared" si="32"/>
        <v>0.6693440428380187</v>
      </c>
      <c r="I76" s="23">
        <f t="shared" si="51"/>
        <v>12</v>
      </c>
      <c r="J76" s="32">
        <f t="shared" si="33"/>
        <v>0.40160642570281124</v>
      </c>
      <c r="K76" s="23">
        <f t="shared" si="48"/>
        <v>7.199999999999999</v>
      </c>
      <c r="L76" s="32">
        <f t="shared" si="34"/>
        <v>0.24096385542168672</v>
      </c>
      <c r="M76" s="23">
        <f t="shared" si="52"/>
        <v>5.039999999999999</v>
      </c>
      <c r="N76" s="32">
        <f t="shared" si="36"/>
        <v>0.1686746987951807</v>
      </c>
      <c r="O76" s="23">
        <f t="shared" si="49"/>
        <v>3.527999999999999</v>
      </c>
      <c r="P76" s="32">
        <f t="shared" si="38"/>
        <v>0.11807228915662649</v>
      </c>
      <c r="Q76" s="23">
        <f t="shared" si="53"/>
        <v>2.8223999999999996</v>
      </c>
      <c r="R76" s="32">
        <f t="shared" si="40"/>
        <v>0.0944578313253012</v>
      </c>
      <c r="S76" s="23">
        <f t="shared" si="50"/>
        <v>2.25792</v>
      </c>
      <c r="T76" s="32">
        <f t="shared" si="42"/>
        <v>0.07556626506024096</v>
      </c>
      <c r="U76" s="23">
        <f t="shared" si="54"/>
        <v>2.032128</v>
      </c>
      <c r="V76" s="32">
        <f t="shared" si="44"/>
        <v>0.06800963855421688</v>
      </c>
      <c r="W76" s="23">
        <f t="shared" si="55"/>
        <v>1.8289152000000002</v>
      </c>
      <c r="X76" s="32">
        <f t="shared" si="46"/>
        <v>0.061208674698795186</v>
      </c>
    </row>
    <row r="77" spans="1:24" ht="11.25">
      <c r="A77" s="43"/>
      <c r="B77" s="15" t="s">
        <v>74</v>
      </c>
      <c r="C77" s="16">
        <v>48</v>
      </c>
      <c r="D77" s="16" t="s">
        <v>69</v>
      </c>
      <c r="E77" s="16">
        <v>7224</v>
      </c>
      <c r="F77" s="16">
        <v>0.277</v>
      </c>
      <c r="G77" s="24">
        <v>11.5</v>
      </c>
      <c r="H77" s="32">
        <f t="shared" si="32"/>
        <v>0.3848728246318608</v>
      </c>
      <c r="I77" s="23">
        <f t="shared" si="51"/>
        <v>6.8999999999999995</v>
      </c>
      <c r="J77" s="32">
        <f t="shared" si="33"/>
        <v>0.23092369477911645</v>
      </c>
      <c r="K77" s="23">
        <f t="shared" si="48"/>
        <v>4.14</v>
      </c>
      <c r="L77" s="32">
        <f t="shared" si="34"/>
        <v>0.13855421686746988</v>
      </c>
      <c r="M77" s="23">
        <f t="shared" si="52"/>
        <v>2.8979999999999997</v>
      </c>
      <c r="N77" s="32">
        <f t="shared" si="36"/>
        <v>0.09698795180722891</v>
      </c>
      <c r="O77" s="23">
        <f t="shared" si="49"/>
        <v>2.0285999999999995</v>
      </c>
      <c r="P77" s="32">
        <f t="shared" si="38"/>
        <v>0.06789156626506022</v>
      </c>
      <c r="Q77" s="23">
        <f t="shared" si="53"/>
        <v>1.6228799999999997</v>
      </c>
      <c r="R77" s="32">
        <f t="shared" si="40"/>
        <v>0.05431325301204818</v>
      </c>
      <c r="S77" s="23">
        <f t="shared" si="50"/>
        <v>1.298304</v>
      </c>
      <c r="T77" s="32">
        <f t="shared" si="42"/>
        <v>0.04345060240963855</v>
      </c>
      <c r="U77" s="23">
        <f t="shared" si="54"/>
        <v>1.1684736</v>
      </c>
      <c r="V77" s="32">
        <f t="shared" si="44"/>
        <v>0.0391055421686747</v>
      </c>
      <c r="W77" s="23">
        <f t="shared" si="55"/>
        <v>1.05162624</v>
      </c>
      <c r="X77" s="32">
        <f t="shared" si="46"/>
        <v>0.035194987951807234</v>
      </c>
    </row>
    <row r="78" spans="1:24" ht="11.25">
      <c r="A78" s="43"/>
      <c r="B78" s="15" t="s">
        <v>75</v>
      </c>
      <c r="C78" s="16">
        <v>49</v>
      </c>
      <c r="D78" s="16" t="s">
        <v>69</v>
      </c>
      <c r="E78" s="16">
        <v>5849</v>
      </c>
      <c r="F78" s="16">
        <v>0.309</v>
      </c>
      <c r="G78" s="24">
        <v>11.5</v>
      </c>
      <c r="H78" s="32">
        <f t="shared" si="32"/>
        <v>0.3848728246318608</v>
      </c>
      <c r="I78" s="23">
        <f t="shared" si="51"/>
        <v>6.8999999999999995</v>
      </c>
      <c r="J78" s="32">
        <f t="shared" si="33"/>
        <v>0.23092369477911645</v>
      </c>
      <c r="K78" s="23">
        <f t="shared" si="48"/>
        <v>4.14</v>
      </c>
      <c r="L78" s="32">
        <f t="shared" si="34"/>
        <v>0.13855421686746988</v>
      </c>
      <c r="M78" s="23">
        <f t="shared" si="52"/>
        <v>2.8979999999999997</v>
      </c>
      <c r="N78" s="32">
        <f t="shared" si="36"/>
        <v>0.09698795180722891</v>
      </c>
      <c r="O78" s="23">
        <f t="shared" si="49"/>
        <v>2.0285999999999995</v>
      </c>
      <c r="P78" s="32">
        <f t="shared" si="38"/>
        <v>0.06789156626506022</v>
      </c>
      <c r="Q78" s="23">
        <f t="shared" si="53"/>
        <v>1.6228799999999997</v>
      </c>
      <c r="R78" s="32">
        <f t="shared" si="40"/>
        <v>0.05431325301204818</v>
      </c>
      <c r="S78" s="23">
        <f t="shared" si="50"/>
        <v>1.298304</v>
      </c>
      <c r="T78" s="32">
        <f t="shared" si="42"/>
        <v>0.04345060240963855</v>
      </c>
      <c r="U78" s="23">
        <f t="shared" si="54"/>
        <v>1.1684736</v>
      </c>
      <c r="V78" s="32">
        <f t="shared" si="44"/>
        <v>0.0391055421686747</v>
      </c>
      <c r="W78" s="23">
        <f t="shared" si="55"/>
        <v>1.05162624</v>
      </c>
      <c r="X78" s="32">
        <f t="shared" si="46"/>
        <v>0.035194987951807234</v>
      </c>
    </row>
    <row r="79" spans="1:24" ht="11.25">
      <c r="A79" s="43"/>
      <c r="B79" s="15" t="s">
        <v>76</v>
      </c>
      <c r="C79" s="16">
        <v>53</v>
      </c>
      <c r="D79" s="16" t="s">
        <v>69</v>
      </c>
      <c r="E79" s="16">
        <v>11568</v>
      </c>
      <c r="F79" s="16">
        <v>0.361</v>
      </c>
      <c r="G79" s="24">
        <v>13</v>
      </c>
      <c r="H79" s="32">
        <f t="shared" si="32"/>
        <v>0.4350736278447122</v>
      </c>
      <c r="I79" s="23">
        <f t="shared" si="51"/>
        <v>7.8</v>
      </c>
      <c r="J79" s="32">
        <f t="shared" si="33"/>
        <v>0.26104417670682734</v>
      </c>
      <c r="K79" s="23">
        <f t="shared" si="48"/>
        <v>4.68</v>
      </c>
      <c r="L79" s="32">
        <f t="shared" si="34"/>
        <v>0.1566265060240964</v>
      </c>
      <c r="M79" s="23">
        <f t="shared" si="52"/>
        <v>3.276</v>
      </c>
      <c r="N79" s="32">
        <f t="shared" si="36"/>
        <v>0.10963855421686747</v>
      </c>
      <c r="O79" s="23">
        <f t="shared" si="49"/>
        <v>2.2931999999999997</v>
      </c>
      <c r="P79" s="32">
        <f t="shared" si="38"/>
        <v>0.07674698795180722</v>
      </c>
      <c r="Q79" s="23">
        <f t="shared" si="53"/>
        <v>1.8345599999999997</v>
      </c>
      <c r="R79" s="32">
        <f t="shared" si="40"/>
        <v>0.06139759036144578</v>
      </c>
      <c r="S79" s="23">
        <f t="shared" si="50"/>
        <v>1.4676479999999998</v>
      </c>
      <c r="T79" s="32">
        <f t="shared" si="42"/>
        <v>0.04911807228915662</v>
      </c>
      <c r="U79" s="23">
        <f t="shared" si="54"/>
        <v>1.3208832</v>
      </c>
      <c r="V79" s="32">
        <f t="shared" si="44"/>
        <v>0.04420626506024096</v>
      </c>
      <c r="W79" s="23">
        <f t="shared" si="55"/>
        <v>1.1887948799999999</v>
      </c>
      <c r="X79" s="32">
        <f t="shared" si="46"/>
        <v>0.039785638554216865</v>
      </c>
    </row>
    <row r="80" spans="1:24" ht="11.25">
      <c r="A80" s="44"/>
      <c r="B80" s="15" t="s">
        <v>77</v>
      </c>
      <c r="C80" s="16">
        <v>50</v>
      </c>
      <c r="D80" s="16" t="s">
        <v>69</v>
      </c>
      <c r="E80" s="16">
        <v>7005</v>
      </c>
      <c r="F80" s="16">
        <v>0.237</v>
      </c>
      <c r="G80" s="24">
        <v>11.5</v>
      </c>
      <c r="H80" s="32">
        <f t="shared" si="32"/>
        <v>0.3848728246318608</v>
      </c>
      <c r="I80" s="23">
        <f t="shared" si="51"/>
        <v>6.8999999999999995</v>
      </c>
      <c r="J80" s="32">
        <f t="shared" si="33"/>
        <v>0.23092369477911645</v>
      </c>
      <c r="K80" s="23">
        <f t="shared" si="48"/>
        <v>4.14</v>
      </c>
      <c r="L80" s="32">
        <f t="shared" si="34"/>
        <v>0.13855421686746988</v>
      </c>
      <c r="M80" s="23">
        <f t="shared" si="52"/>
        <v>2.8979999999999997</v>
      </c>
      <c r="N80" s="32">
        <f t="shared" si="36"/>
        <v>0.09698795180722891</v>
      </c>
      <c r="O80" s="23">
        <f t="shared" si="49"/>
        <v>2.0285999999999995</v>
      </c>
      <c r="P80" s="32">
        <f t="shared" si="38"/>
        <v>0.06789156626506022</v>
      </c>
      <c r="Q80" s="23">
        <f t="shared" si="53"/>
        <v>1.6228799999999997</v>
      </c>
      <c r="R80" s="32">
        <f t="shared" si="40"/>
        <v>0.05431325301204818</v>
      </c>
      <c r="S80" s="23">
        <f t="shared" si="50"/>
        <v>1.298304</v>
      </c>
      <c r="T80" s="32">
        <f t="shared" si="42"/>
        <v>0.04345060240963855</v>
      </c>
      <c r="U80" s="23">
        <f t="shared" si="54"/>
        <v>1.1684736</v>
      </c>
      <c r="V80" s="32">
        <f t="shared" si="44"/>
        <v>0.0391055421686747</v>
      </c>
      <c r="W80" s="23">
        <f t="shared" si="55"/>
        <v>1.05162624</v>
      </c>
      <c r="X80" s="32">
        <f t="shared" si="46"/>
        <v>0.035194987951807234</v>
      </c>
    </row>
    <row r="81" spans="1:24" ht="12.75" customHeight="1">
      <c r="A81" s="42" t="s">
        <v>78</v>
      </c>
      <c r="B81" s="13" t="s">
        <v>79</v>
      </c>
      <c r="C81" s="14">
        <v>54</v>
      </c>
      <c r="D81" s="14" t="s">
        <v>78</v>
      </c>
      <c r="E81" s="14">
        <v>10810</v>
      </c>
      <c r="F81" s="14">
        <v>0.467</v>
      </c>
      <c r="G81" s="24">
        <v>20</v>
      </c>
      <c r="H81" s="32">
        <f t="shared" si="32"/>
        <v>0.6693440428380187</v>
      </c>
      <c r="I81" s="23">
        <f aca="true" t="shared" si="56" ref="I81:I86">G81*0.6</f>
        <v>12</v>
      </c>
      <c r="J81" s="32">
        <f t="shared" si="33"/>
        <v>0.40160642570281124</v>
      </c>
      <c r="K81" s="23">
        <f aca="true" t="shared" si="57" ref="K81:K86">I81*0.6</f>
        <v>7.199999999999999</v>
      </c>
      <c r="L81" s="32">
        <f t="shared" si="34"/>
        <v>0.24096385542168672</v>
      </c>
      <c r="M81" s="23">
        <f aca="true" t="shared" si="58" ref="M81:M86">K81*0.7</f>
        <v>5.039999999999999</v>
      </c>
      <c r="N81" s="32">
        <f t="shared" si="36"/>
        <v>0.1686746987951807</v>
      </c>
      <c r="O81" s="23">
        <f aca="true" t="shared" si="59" ref="O81:O86">M81*0.7</f>
        <v>3.527999999999999</v>
      </c>
      <c r="P81" s="32">
        <f t="shared" si="38"/>
        <v>0.11807228915662649</v>
      </c>
      <c r="Q81" s="23">
        <f aca="true" t="shared" si="60" ref="Q81:Q86">O81*0.8</f>
        <v>2.8223999999999996</v>
      </c>
      <c r="R81" s="32">
        <f t="shared" si="40"/>
        <v>0.0944578313253012</v>
      </c>
      <c r="S81" s="23">
        <f aca="true" t="shared" si="61" ref="S81:S86">Q81*0.8</f>
        <v>2.25792</v>
      </c>
      <c r="T81" s="32">
        <f t="shared" si="42"/>
        <v>0.07556626506024096</v>
      </c>
      <c r="U81" s="23">
        <f aca="true" t="shared" si="62" ref="U81:U86">S81*0.9</f>
        <v>2.032128</v>
      </c>
      <c r="V81" s="32">
        <f t="shared" si="44"/>
        <v>0.06800963855421688</v>
      </c>
      <c r="W81" s="23">
        <f aca="true" t="shared" si="63" ref="W81:W86">U81*0.9</f>
        <v>1.8289152000000002</v>
      </c>
      <c r="X81" s="32">
        <f t="shared" si="46"/>
        <v>0.061208674698795186</v>
      </c>
    </row>
    <row r="82" spans="1:24" ht="11.25">
      <c r="A82" s="43"/>
      <c r="B82" s="15" t="s">
        <v>80</v>
      </c>
      <c r="C82" s="16">
        <v>55</v>
      </c>
      <c r="D82" s="16" t="s">
        <v>78</v>
      </c>
      <c r="E82" s="16">
        <v>15688</v>
      </c>
      <c r="F82" s="16">
        <v>0.376</v>
      </c>
      <c r="G82" s="24">
        <v>20</v>
      </c>
      <c r="H82" s="32">
        <f t="shared" si="32"/>
        <v>0.6693440428380187</v>
      </c>
      <c r="I82" s="23">
        <f t="shared" si="56"/>
        <v>12</v>
      </c>
      <c r="J82" s="32">
        <f t="shared" si="33"/>
        <v>0.40160642570281124</v>
      </c>
      <c r="K82" s="23">
        <f t="shared" si="57"/>
        <v>7.199999999999999</v>
      </c>
      <c r="L82" s="32">
        <f t="shared" si="34"/>
        <v>0.24096385542168672</v>
      </c>
      <c r="M82" s="23">
        <f t="shared" si="58"/>
        <v>5.039999999999999</v>
      </c>
      <c r="N82" s="32">
        <f t="shared" si="36"/>
        <v>0.1686746987951807</v>
      </c>
      <c r="O82" s="23">
        <f t="shared" si="59"/>
        <v>3.527999999999999</v>
      </c>
      <c r="P82" s="32">
        <f t="shared" si="38"/>
        <v>0.11807228915662649</v>
      </c>
      <c r="Q82" s="23">
        <f t="shared" si="60"/>
        <v>2.8223999999999996</v>
      </c>
      <c r="R82" s="32">
        <f t="shared" si="40"/>
        <v>0.0944578313253012</v>
      </c>
      <c r="S82" s="23">
        <f t="shared" si="61"/>
        <v>2.25792</v>
      </c>
      <c r="T82" s="32">
        <f t="shared" si="42"/>
        <v>0.07556626506024096</v>
      </c>
      <c r="U82" s="23">
        <f t="shared" si="62"/>
        <v>2.032128</v>
      </c>
      <c r="V82" s="32">
        <f t="shared" si="44"/>
        <v>0.06800963855421688</v>
      </c>
      <c r="W82" s="23">
        <f t="shared" si="63"/>
        <v>1.8289152000000002</v>
      </c>
      <c r="X82" s="32">
        <f t="shared" si="46"/>
        <v>0.061208674698795186</v>
      </c>
    </row>
    <row r="83" spans="1:24" ht="11.25">
      <c r="A83" s="43"/>
      <c r="B83" s="15" t="s">
        <v>81</v>
      </c>
      <c r="C83" s="16">
        <v>59</v>
      </c>
      <c r="D83" s="16" t="s">
        <v>78</v>
      </c>
      <c r="E83" s="16">
        <v>12133</v>
      </c>
      <c r="F83" s="16">
        <v>0.307</v>
      </c>
      <c r="G83" s="24">
        <v>16</v>
      </c>
      <c r="H83" s="32">
        <f t="shared" si="32"/>
        <v>0.535475234270415</v>
      </c>
      <c r="I83" s="23">
        <f t="shared" si="56"/>
        <v>9.6</v>
      </c>
      <c r="J83" s="32">
        <f t="shared" si="33"/>
        <v>0.321285140562249</v>
      </c>
      <c r="K83" s="23">
        <f t="shared" si="57"/>
        <v>5.76</v>
      </c>
      <c r="L83" s="32">
        <f t="shared" si="34"/>
        <v>0.1927710843373494</v>
      </c>
      <c r="M83" s="23">
        <f t="shared" si="58"/>
        <v>4.032</v>
      </c>
      <c r="N83" s="32">
        <f t="shared" si="36"/>
        <v>0.13493975903614458</v>
      </c>
      <c r="O83" s="23">
        <f t="shared" si="59"/>
        <v>2.8224</v>
      </c>
      <c r="P83" s="32">
        <f t="shared" si="38"/>
        <v>0.09445783132530121</v>
      </c>
      <c r="Q83" s="23">
        <f t="shared" si="60"/>
        <v>2.25792</v>
      </c>
      <c r="R83" s="32">
        <f t="shared" si="40"/>
        <v>0.07556626506024096</v>
      </c>
      <c r="S83" s="23">
        <f t="shared" si="61"/>
        <v>1.806336</v>
      </c>
      <c r="T83" s="32">
        <f t="shared" si="42"/>
        <v>0.06045301204819277</v>
      </c>
      <c r="U83" s="23">
        <f t="shared" si="62"/>
        <v>1.6257024</v>
      </c>
      <c r="V83" s="32">
        <f t="shared" si="44"/>
        <v>0.054407710843373494</v>
      </c>
      <c r="W83" s="23">
        <f t="shared" si="63"/>
        <v>1.46313216</v>
      </c>
      <c r="X83" s="32">
        <f t="shared" si="46"/>
        <v>0.04896693975903615</v>
      </c>
    </row>
    <row r="84" spans="1:24" ht="11.25">
      <c r="A84" s="43"/>
      <c r="B84" s="15" t="s">
        <v>82</v>
      </c>
      <c r="C84" s="16">
        <v>56</v>
      </c>
      <c r="D84" s="16" t="s">
        <v>78</v>
      </c>
      <c r="E84" s="16">
        <v>3395</v>
      </c>
      <c r="F84" s="16">
        <v>0.411</v>
      </c>
      <c r="G84" s="24">
        <v>8</v>
      </c>
      <c r="H84" s="32">
        <f t="shared" si="32"/>
        <v>0.2677376171352075</v>
      </c>
      <c r="I84" s="23">
        <f t="shared" si="56"/>
        <v>4.8</v>
      </c>
      <c r="J84" s="32">
        <f t="shared" si="33"/>
        <v>0.1606425702811245</v>
      </c>
      <c r="K84" s="23">
        <f t="shared" si="57"/>
        <v>2.88</v>
      </c>
      <c r="L84" s="32">
        <f t="shared" si="34"/>
        <v>0.0963855421686747</v>
      </c>
      <c r="M84" s="23">
        <f t="shared" si="58"/>
        <v>2.016</v>
      </c>
      <c r="N84" s="32">
        <f t="shared" si="36"/>
        <v>0.06746987951807229</v>
      </c>
      <c r="O84" s="23">
        <f t="shared" si="59"/>
        <v>1.4112</v>
      </c>
      <c r="P84" s="32">
        <f t="shared" si="38"/>
        <v>0.047228915662650604</v>
      </c>
      <c r="Q84" s="23">
        <f t="shared" si="60"/>
        <v>1.12896</v>
      </c>
      <c r="R84" s="32">
        <f t="shared" si="40"/>
        <v>0.03778313253012048</v>
      </c>
      <c r="S84" s="23">
        <f t="shared" si="61"/>
        <v>0.903168</v>
      </c>
      <c r="T84" s="32">
        <f t="shared" si="42"/>
        <v>0.030226506024096385</v>
      </c>
      <c r="U84" s="23">
        <f t="shared" si="62"/>
        <v>0.8128512</v>
      </c>
      <c r="V84" s="32">
        <f t="shared" si="44"/>
        <v>0.027203855421686747</v>
      </c>
      <c r="W84" s="23">
        <f t="shared" si="63"/>
        <v>0.73156608</v>
      </c>
      <c r="X84" s="32">
        <f t="shared" si="46"/>
        <v>0.024483469879518074</v>
      </c>
    </row>
    <row r="85" spans="1:24" ht="11.25">
      <c r="A85" s="43"/>
      <c r="B85" s="15" t="s">
        <v>83</v>
      </c>
      <c r="C85" s="16">
        <v>57</v>
      </c>
      <c r="D85" s="16" t="s">
        <v>78</v>
      </c>
      <c r="E85" s="16">
        <v>2951</v>
      </c>
      <c r="F85" s="16">
        <v>0.266</v>
      </c>
      <c r="G85" s="24">
        <v>8</v>
      </c>
      <c r="H85" s="32">
        <f t="shared" si="32"/>
        <v>0.2677376171352075</v>
      </c>
      <c r="I85" s="23">
        <f t="shared" si="56"/>
        <v>4.8</v>
      </c>
      <c r="J85" s="32">
        <f t="shared" si="33"/>
        <v>0.1606425702811245</v>
      </c>
      <c r="K85" s="23">
        <f t="shared" si="57"/>
        <v>2.88</v>
      </c>
      <c r="L85" s="32">
        <f t="shared" si="34"/>
        <v>0.0963855421686747</v>
      </c>
      <c r="M85" s="23">
        <f t="shared" si="58"/>
        <v>2.016</v>
      </c>
      <c r="N85" s="32">
        <f t="shared" si="36"/>
        <v>0.06746987951807229</v>
      </c>
      <c r="O85" s="23">
        <f t="shared" si="59"/>
        <v>1.4112</v>
      </c>
      <c r="P85" s="32">
        <f t="shared" si="38"/>
        <v>0.047228915662650604</v>
      </c>
      <c r="Q85" s="23">
        <f t="shared" si="60"/>
        <v>1.12896</v>
      </c>
      <c r="R85" s="32">
        <f t="shared" si="40"/>
        <v>0.03778313253012048</v>
      </c>
      <c r="S85" s="23">
        <f t="shared" si="61"/>
        <v>0.903168</v>
      </c>
      <c r="T85" s="32">
        <f t="shared" si="42"/>
        <v>0.030226506024096385</v>
      </c>
      <c r="U85" s="23">
        <f t="shared" si="62"/>
        <v>0.8128512</v>
      </c>
      <c r="V85" s="32">
        <f t="shared" si="44"/>
        <v>0.027203855421686747</v>
      </c>
      <c r="W85" s="23">
        <f t="shared" si="63"/>
        <v>0.73156608</v>
      </c>
      <c r="X85" s="32">
        <f t="shared" si="46"/>
        <v>0.024483469879518074</v>
      </c>
    </row>
    <row r="86" spans="1:24" ht="11.25">
      <c r="A86" s="44"/>
      <c r="B86" s="15" t="s">
        <v>84</v>
      </c>
      <c r="C86" s="16">
        <v>58</v>
      </c>
      <c r="D86" s="16" t="s">
        <v>78</v>
      </c>
      <c r="E86" s="16">
        <v>2032</v>
      </c>
      <c r="F86" s="16">
        <v>0.179</v>
      </c>
      <c r="G86" s="24">
        <v>7</v>
      </c>
      <c r="H86" s="32">
        <f t="shared" si="32"/>
        <v>0.23427041499330656</v>
      </c>
      <c r="I86" s="23">
        <f t="shared" si="56"/>
        <v>4.2</v>
      </c>
      <c r="J86" s="32">
        <f t="shared" si="33"/>
        <v>0.14056224899598393</v>
      </c>
      <c r="K86" s="23">
        <f t="shared" si="57"/>
        <v>2.52</v>
      </c>
      <c r="L86" s="32">
        <f t="shared" si="34"/>
        <v>0.08433734939759037</v>
      </c>
      <c r="M86" s="23">
        <f t="shared" si="58"/>
        <v>1.7639999999999998</v>
      </c>
      <c r="N86" s="32">
        <f t="shared" si="36"/>
        <v>0.05903614457831325</v>
      </c>
      <c r="O86" s="23">
        <f t="shared" si="59"/>
        <v>1.2347999999999997</v>
      </c>
      <c r="P86" s="32">
        <f t="shared" si="38"/>
        <v>0.04132530120481927</v>
      </c>
      <c r="Q86" s="23">
        <f t="shared" si="60"/>
        <v>0.9878399999999998</v>
      </c>
      <c r="R86" s="32">
        <f t="shared" si="40"/>
        <v>0.03306024096385542</v>
      </c>
      <c r="S86" s="23">
        <f t="shared" si="61"/>
        <v>0.7902719999999999</v>
      </c>
      <c r="T86" s="32">
        <f t="shared" si="42"/>
        <v>0.026448192771084334</v>
      </c>
      <c r="U86" s="23">
        <f t="shared" si="62"/>
        <v>0.7112447999999999</v>
      </c>
      <c r="V86" s="32">
        <f t="shared" si="44"/>
        <v>0.0238033734939759</v>
      </c>
      <c r="W86" s="23">
        <f t="shared" si="63"/>
        <v>0.64012032</v>
      </c>
      <c r="X86" s="32">
        <f t="shared" si="46"/>
        <v>0.021423036144578314</v>
      </c>
    </row>
    <row r="87" spans="1:24" ht="12.75" customHeight="1">
      <c r="A87" s="42" t="s">
        <v>85</v>
      </c>
      <c r="B87" s="15" t="s">
        <v>86</v>
      </c>
      <c r="C87" s="16">
        <v>60</v>
      </c>
      <c r="D87" s="16" t="s">
        <v>85</v>
      </c>
      <c r="E87" s="16">
        <v>13373</v>
      </c>
      <c r="F87" s="16">
        <v>0.45</v>
      </c>
      <c r="G87" s="24">
        <v>25</v>
      </c>
      <c r="H87" s="32">
        <f t="shared" si="32"/>
        <v>0.8366800535475235</v>
      </c>
      <c r="I87" s="23">
        <f aca="true" t="shared" si="64" ref="I87:I96">G87*0.6</f>
        <v>15</v>
      </c>
      <c r="J87" s="32">
        <f t="shared" si="33"/>
        <v>0.5020080321285141</v>
      </c>
      <c r="K87" s="23">
        <f aca="true" t="shared" si="65" ref="K87:K96">I87*0.6</f>
        <v>9</v>
      </c>
      <c r="L87" s="32">
        <f t="shared" si="34"/>
        <v>0.30120481927710846</v>
      </c>
      <c r="M87" s="23">
        <f>K87*0.7</f>
        <v>6.3</v>
      </c>
      <c r="N87" s="32">
        <f t="shared" si="36"/>
        <v>0.21084337349397592</v>
      </c>
      <c r="O87" s="23">
        <f>M87*0.7</f>
        <v>4.409999999999999</v>
      </c>
      <c r="P87" s="32">
        <f t="shared" si="38"/>
        <v>0.1475903614457831</v>
      </c>
      <c r="Q87" s="23">
        <f aca="true" t="shared" si="66" ref="Q87:Q96">O87*0.8</f>
        <v>3.5279999999999996</v>
      </c>
      <c r="R87" s="32">
        <f t="shared" si="40"/>
        <v>0.1180722891566265</v>
      </c>
      <c r="S87" s="23">
        <f aca="true" t="shared" si="67" ref="S87:S96">Q87*0.8</f>
        <v>2.8224</v>
      </c>
      <c r="T87" s="32">
        <f t="shared" si="42"/>
        <v>0.09445783132530121</v>
      </c>
      <c r="U87" s="23">
        <f aca="true" t="shared" si="68" ref="U87:U96">S87*0.9</f>
        <v>2.54016</v>
      </c>
      <c r="V87" s="32">
        <f t="shared" si="44"/>
        <v>0.0850120481927711</v>
      </c>
      <c r="W87" s="23">
        <f aca="true" t="shared" si="69" ref="W87:W96">U87*0.9</f>
        <v>2.286144</v>
      </c>
      <c r="X87" s="32">
        <f t="shared" si="46"/>
        <v>0.07651084337349398</v>
      </c>
    </row>
    <row r="88" spans="1:24" ht="11.25">
      <c r="A88" s="43"/>
      <c r="B88" s="15" t="s">
        <v>87</v>
      </c>
      <c r="C88" s="16">
        <v>62</v>
      </c>
      <c r="D88" s="16" t="s">
        <v>85</v>
      </c>
      <c r="E88" s="16">
        <v>6825</v>
      </c>
      <c r="F88" s="16">
        <v>0.306</v>
      </c>
      <c r="G88" s="24">
        <v>17</v>
      </c>
      <c r="H88" s="32">
        <f t="shared" si="32"/>
        <v>0.5689424364123159</v>
      </c>
      <c r="I88" s="23">
        <f t="shared" si="64"/>
        <v>10.2</v>
      </c>
      <c r="J88" s="32">
        <f t="shared" si="33"/>
        <v>0.34136546184738953</v>
      </c>
      <c r="K88" s="23">
        <f t="shared" si="65"/>
        <v>6.119999999999999</v>
      </c>
      <c r="L88" s="32">
        <f t="shared" si="34"/>
        <v>0.20481927710843373</v>
      </c>
      <c r="M88" s="23">
        <f>K88*0.6</f>
        <v>3.6719999999999993</v>
      </c>
      <c r="N88" s="32">
        <f t="shared" si="36"/>
        <v>0.12289156626506022</v>
      </c>
      <c r="O88" s="23">
        <f aca="true" t="shared" si="70" ref="O88:O96">M88*0.7</f>
        <v>2.5703999999999994</v>
      </c>
      <c r="P88" s="32">
        <f t="shared" si="38"/>
        <v>0.08602409638554215</v>
      </c>
      <c r="Q88" s="23">
        <f t="shared" si="66"/>
        <v>2.0563199999999995</v>
      </c>
      <c r="R88" s="32">
        <f t="shared" si="40"/>
        <v>0.06881927710843372</v>
      </c>
      <c r="S88" s="23">
        <f t="shared" si="67"/>
        <v>1.6450559999999996</v>
      </c>
      <c r="T88" s="32">
        <f t="shared" si="42"/>
        <v>0.05505542168674698</v>
      </c>
      <c r="U88" s="23">
        <f t="shared" si="68"/>
        <v>1.4805503999999996</v>
      </c>
      <c r="V88" s="32">
        <f t="shared" si="44"/>
        <v>0.04954987951807228</v>
      </c>
      <c r="W88" s="23">
        <f t="shared" si="69"/>
        <v>1.3324953599999996</v>
      </c>
      <c r="X88" s="32">
        <f t="shared" si="46"/>
        <v>0.044594891566265046</v>
      </c>
    </row>
    <row r="89" spans="1:24" ht="11.25">
      <c r="A89" s="43"/>
      <c r="B89" s="15" t="s">
        <v>88</v>
      </c>
      <c r="C89" s="16">
        <v>63</v>
      </c>
      <c r="D89" s="16" t="s">
        <v>85</v>
      </c>
      <c r="E89" s="16">
        <v>4532</v>
      </c>
      <c r="F89" s="16">
        <v>0.096</v>
      </c>
      <c r="G89" s="24">
        <v>13</v>
      </c>
      <c r="H89" s="32">
        <f t="shared" si="32"/>
        <v>0.4350736278447122</v>
      </c>
      <c r="I89" s="23">
        <f t="shared" si="64"/>
        <v>7.8</v>
      </c>
      <c r="J89" s="32">
        <f t="shared" si="33"/>
        <v>0.26104417670682734</v>
      </c>
      <c r="K89" s="23">
        <f t="shared" si="65"/>
        <v>4.68</v>
      </c>
      <c r="L89" s="32">
        <f t="shared" si="34"/>
        <v>0.1566265060240964</v>
      </c>
      <c r="M89" s="23">
        <f>K89*0.6</f>
        <v>2.808</v>
      </c>
      <c r="N89" s="32">
        <f t="shared" si="36"/>
        <v>0.09397590361445783</v>
      </c>
      <c r="O89" s="23">
        <f t="shared" si="70"/>
        <v>1.9655999999999998</v>
      </c>
      <c r="P89" s="32">
        <f t="shared" si="38"/>
        <v>0.06578313253012048</v>
      </c>
      <c r="Q89" s="23">
        <f t="shared" si="66"/>
        <v>1.5724799999999999</v>
      </c>
      <c r="R89" s="32">
        <f t="shared" si="40"/>
        <v>0.05262650602409638</v>
      </c>
      <c r="S89" s="23">
        <f t="shared" si="67"/>
        <v>1.257984</v>
      </c>
      <c r="T89" s="32">
        <f t="shared" si="42"/>
        <v>0.04210120481927711</v>
      </c>
      <c r="U89" s="23">
        <f t="shared" si="68"/>
        <v>1.1321856000000001</v>
      </c>
      <c r="V89" s="32">
        <f t="shared" si="44"/>
        <v>0.037891084337349404</v>
      </c>
      <c r="W89" s="23">
        <f t="shared" si="69"/>
        <v>1.0189670400000002</v>
      </c>
      <c r="X89" s="32">
        <f t="shared" si="46"/>
        <v>0.03410197590361447</v>
      </c>
    </row>
    <row r="90" spans="1:24" ht="11.25">
      <c r="A90" s="43"/>
      <c r="B90" s="15" t="s">
        <v>89</v>
      </c>
      <c r="C90" s="16">
        <v>61</v>
      </c>
      <c r="D90" s="16" t="s">
        <v>85</v>
      </c>
      <c r="E90" s="16">
        <v>5163</v>
      </c>
      <c r="F90" s="16">
        <v>0.5</v>
      </c>
      <c r="G90" s="24">
        <v>17</v>
      </c>
      <c r="H90" s="32">
        <f t="shared" si="32"/>
        <v>0.5689424364123159</v>
      </c>
      <c r="I90" s="23">
        <f t="shared" si="64"/>
        <v>10.2</v>
      </c>
      <c r="J90" s="32">
        <f t="shared" si="33"/>
        <v>0.34136546184738953</v>
      </c>
      <c r="K90" s="23">
        <f t="shared" si="65"/>
        <v>6.119999999999999</v>
      </c>
      <c r="L90" s="32">
        <f t="shared" si="34"/>
        <v>0.20481927710843373</v>
      </c>
      <c r="M90" s="23">
        <f>K90*0.6</f>
        <v>3.6719999999999993</v>
      </c>
      <c r="N90" s="32">
        <f t="shared" si="36"/>
        <v>0.12289156626506022</v>
      </c>
      <c r="O90" s="23">
        <f t="shared" si="70"/>
        <v>2.5703999999999994</v>
      </c>
      <c r="P90" s="32">
        <f t="shared" si="38"/>
        <v>0.08602409638554215</v>
      </c>
      <c r="Q90" s="23">
        <f t="shared" si="66"/>
        <v>2.0563199999999995</v>
      </c>
      <c r="R90" s="32">
        <f t="shared" si="40"/>
        <v>0.06881927710843372</v>
      </c>
      <c r="S90" s="23">
        <f t="shared" si="67"/>
        <v>1.6450559999999996</v>
      </c>
      <c r="T90" s="32">
        <f t="shared" si="42"/>
        <v>0.05505542168674698</v>
      </c>
      <c r="U90" s="23">
        <f t="shared" si="68"/>
        <v>1.4805503999999996</v>
      </c>
      <c r="V90" s="32">
        <f t="shared" si="44"/>
        <v>0.04954987951807228</v>
      </c>
      <c r="W90" s="23">
        <f t="shared" si="69"/>
        <v>1.3324953599999996</v>
      </c>
      <c r="X90" s="32">
        <f t="shared" si="46"/>
        <v>0.044594891566265046</v>
      </c>
    </row>
    <row r="91" spans="1:24" ht="11.25">
      <c r="A91" s="44"/>
      <c r="B91" s="15" t="s">
        <v>90</v>
      </c>
      <c r="C91" s="16">
        <v>64</v>
      </c>
      <c r="D91" s="16" t="s">
        <v>85</v>
      </c>
      <c r="E91" s="16">
        <v>5289</v>
      </c>
      <c r="F91" s="16">
        <v>0.17</v>
      </c>
      <c r="G91" s="24">
        <v>10</v>
      </c>
      <c r="H91" s="32">
        <f t="shared" si="32"/>
        <v>0.33467202141900937</v>
      </c>
      <c r="I91" s="23">
        <f t="shared" si="64"/>
        <v>6</v>
      </c>
      <c r="J91" s="32">
        <f t="shared" si="33"/>
        <v>0.20080321285140562</v>
      </c>
      <c r="K91" s="23">
        <f t="shared" si="65"/>
        <v>3.5999999999999996</v>
      </c>
      <c r="L91" s="32">
        <f t="shared" si="34"/>
        <v>0.12048192771084336</v>
      </c>
      <c r="M91" s="23">
        <f>K91*0.6</f>
        <v>2.1599999999999997</v>
      </c>
      <c r="N91" s="32">
        <f t="shared" si="36"/>
        <v>0.07228915662650602</v>
      </c>
      <c r="O91" s="23">
        <f t="shared" si="70"/>
        <v>1.5119999999999998</v>
      </c>
      <c r="P91" s="32">
        <f t="shared" si="38"/>
        <v>0.05060240963855421</v>
      </c>
      <c r="Q91" s="23">
        <f t="shared" si="66"/>
        <v>1.2096</v>
      </c>
      <c r="R91" s="32">
        <f t="shared" si="40"/>
        <v>0.04048192771084338</v>
      </c>
      <c r="S91" s="23">
        <f t="shared" si="67"/>
        <v>0.9676800000000001</v>
      </c>
      <c r="T91" s="32">
        <f t="shared" si="42"/>
        <v>0.0323855421686747</v>
      </c>
      <c r="U91" s="23">
        <f t="shared" si="68"/>
        <v>0.8709120000000001</v>
      </c>
      <c r="V91" s="32">
        <f t="shared" si="44"/>
        <v>0.029146987951807233</v>
      </c>
      <c r="W91" s="23">
        <f t="shared" si="69"/>
        <v>0.7838208000000001</v>
      </c>
      <c r="X91" s="32">
        <f t="shared" si="46"/>
        <v>0.02623228915662651</v>
      </c>
    </row>
    <row r="92" spans="1:24" s="19" customFormat="1" ht="11.25">
      <c r="A92" s="43" t="s">
        <v>91</v>
      </c>
      <c r="B92" s="13" t="s">
        <v>92</v>
      </c>
      <c r="C92" s="14">
        <v>65</v>
      </c>
      <c r="D92" s="14" t="s">
        <v>91</v>
      </c>
      <c r="E92" s="14">
        <v>3345</v>
      </c>
      <c r="F92" s="14">
        <v>0.235</v>
      </c>
      <c r="G92" s="24">
        <v>15</v>
      </c>
      <c r="H92" s="32">
        <f t="shared" si="32"/>
        <v>0.5020080321285141</v>
      </c>
      <c r="I92" s="23">
        <f t="shared" si="64"/>
        <v>9</v>
      </c>
      <c r="J92" s="32">
        <f t="shared" si="33"/>
        <v>0.30120481927710846</v>
      </c>
      <c r="K92" s="23">
        <f t="shared" si="65"/>
        <v>5.3999999999999995</v>
      </c>
      <c r="L92" s="32">
        <f t="shared" si="34"/>
        <v>0.18072289156626506</v>
      </c>
      <c r="M92" s="23">
        <f>K92*0.7</f>
        <v>3.7799999999999994</v>
      </c>
      <c r="N92" s="32">
        <f t="shared" si="36"/>
        <v>0.12650602409638553</v>
      </c>
      <c r="O92" s="23">
        <f t="shared" si="70"/>
        <v>2.6459999999999995</v>
      </c>
      <c r="P92" s="32">
        <f t="shared" si="38"/>
        <v>0.08855421686746986</v>
      </c>
      <c r="Q92" s="23">
        <f t="shared" si="66"/>
        <v>2.1167999999999996</v>
      </c>
      <c r="R92" s="32">
        <f t="shared" si="40"/>
        <v>0.07084337349397589</v>
      </c>
      <c r="S92" s="23">
        <f t="shared" si="67"/>
        <v>1.6934399999999998</v>
      </c>
      <c r="T92" s="32">
        <f t="shared" si="42"/>
        <v>0.05667469879518072</v>
      </c>
      <c r="U92" s="23">
        <f t="shared" si="68"/>
        <v>1.524096</v>
      </c>
      <c r="V92" s="32">
        <f t="shared" si="44"/>
        <v>0.05100722891566265</v>
      </c>
      <c r="W92" s="23">
        <f t="shared" si="69"/>
        <v>1.3716864</v>
      </c>
      <c r="X92" s="32">
        <f t="shared" si="46"/>
        <v>0.045906506024096384</v>
      </c>
    </row>
    <row r="93" spans="1:24" s="19" customFormat="1" ht="11.25">
      <c r="A93" s="43"/>
      <c r="B93" s="15" t="s">
        <v>93</v>
      </c>
      <c r="C93" s="16">
        <v>67</v>
      </c>
      <c r="D93" s="16" t="s">
        <v>91</v>
      </c>
      <c r="E93" s="16">
        <v>2068</v>
      </c>
      <c r="F93" s="16">
        <v>0.21</v>
      </c>
      <c r="G93" s="24">
        <v>7</v>
      </c>
      <c r="H93" s="32">
        <f t="shared" si="32"/>
        <v>0.23427041499330656</v>
      </c>
      <c r="I93" s="23">
        <f t="shared" si="64"/>
        <v>4.2</v>
      </c>
      <c r="J93" s="32">
        <f t="shared" si="33"/>
        <v>0.14056224899598393</v>
      </c>
      <c r="K93" s="23">
        <f t="shared" si="65"/>
        <v>2.52</v>
      </c>
      <c r="L93" s="32">
        <f t="shared" si="34"/>
        <v>0.08433734939759037</v>
      </c>
      <c r="M93" s="23">
        <f>K93*0.7</f>
        <v>1.7639999999999998</v>
      </c>
      <c r="N93" s="32">
        <f t="shared" si="36"/>
        <v>0.05903614457831325</v>
      </c>
      <c r="O93" s="23">
        <f t="shared" si="70"/>
        <v>1.2347999999999997</v>
      </c>
      <c r="P93" s="32">
        <f t="shared" si="38"/>
        <v>0.04132530120481927</v>
      </c>
      <c r="Q93" s="23">
        <f t="shared" si="66"/>
        <v>0.9878399999999998</v>
      </c>
      <c r="R93" s="32">
        <f t="shared" si="40"/>
        <v>0.03306024096385542</v>
      </c>
      <c r="S93" s="23">
        <f t="shared" si="67"/>
        <v>0.7902719999999999</v>
      </c>
      <c r="T93" s="32">
        <f t="shared" si="42"/>
        <v>0.026448192771084334</v>
      </c>
      <c r="U93" s="23">
        <f t="shared" si="68"/>
        <v>0.7112447999999999</v>
      </c>
      <c r="V93" s="32">
        <f t="shared" si="44"/>
        <v>0.0238033734939759</v>
      </c>
      <c r="W93" s="23">
        <f t="shared" si="69"/>
        <v>0.64012032</v>
      </c>
      <c r="X93" s="32">
        <f t="shared" si="46"/>
        <v>0.021423036144578314</v>
      </c>
    </row>
    <row r="94" spans="1:24" ht="11.25">
      <c r="A94" s="43"/>
      <c r="B94" s="15" t="s">
        <v>94</v>
      </c>
      <c r="C94" s="16">
        <v>68</v>
      </c>
      <c r="D94" s="16" t="s">
        <v>91</v>
      </c>
      <c r="E94" s="16">
        <v>392</v>
      </c>
      <c r="F94" s="16">
        <v>0.21</v>
      </c>
      <c r="G94" s="24">
        <v>6</v>
      </c>
      <c r="H94" s="32">
        <f t="shared" si="32"/>
        <v>0.20080321285140562</v>
      </c>
      <c r="I94" s="23">
        <f t="shared" si="64"/>
        <v>3.5999999999999996</v>
      </c>
      <c r="J94" s="32">
        <f t="shared" si="33"/>
        <v>0.12048192771084336</v>
      </c>
      <c r="K94" s="23">
        <f t="shared" si="65"/>
        <v>2.1599999999999997</v>
      </c>
      <c r="L94" s="32">
        <f t="shared" si="34"/>
        <v>0.07228915662650602</v>
      </c>
      <c r="M94" s="23">
        <f>K94*0.7</f>
        <v>1.5119999999999998</v>
      </c>
      <c r="N94" s="32">
        <f t="shared" si="36"/>
        <v>0.05060240963855421</v>
      </c>
      <c r="O94" s="23">
        <f t="shared" si="70"/>
        <v>1.0583999999999998</v>
      </c>
      <c r="P94" s="32">
        <f t="shared" si="38"/>
        <v>0.035421686746987945</v>
      </c>
      <c r="Q94" s="23">
        <f t="shared" si="66"/>
        <v>0.8467199999999999</v>
      </c>
      <c r="R94" s="32">
        <f t="shared" si="40"/>
        <v>0.02833734939759036</v>
      </c>
      <c r="S94" s="23">
        <f t="shared" si="67"/>
        <v>0.677376</v>
      </c>
      <c r="T94" s="32">
        <f t="shared" si="42"/>
        <v>0.02266987951807229</v>
      </c>
      <c r="U94" s="23">
        <f t="shared" si="68"/>
        <v>0.6096384</v>
      </c>
      <c r="V94" s="32">
        <f t="shared" si="44"/>
        <v>0.020402891566265062</v>
      </c>
      <c r="W94" s="23">
        <f t="shared" si="69"/>
        <v>0.54867456</v>
      </c>
      <c r="X94" s="32">
        <f t="shared" si="46"/>
        <v>0.018362602409638554</v>
      </c>
    </row>
    <row r="95" spans="1:24" ht="11.25">
      <c r="A95" s="43"/>
      <c r="B95" s="15" t="s">
        <v>95</v>
      </c>
      <c r="C95" s="16">
        <v>66</v>
      </c>
      <c r="D95" s="16" t="s">
        <v>91</v>
      </c>
      <c r="E95" s="16">
        <v>1049</v>
      </c>
      <c r="F95" s="16">
        <v>0.18</v>
      </c>
      <c r="G95" s="24">
        <v>7</v>
      </c>
      <c r="H95" s="32">
        <f t="shared" si="32"/>
        <v>0.23427041499330656</v>
      </c>
      <c r="I95" s="23">
        <f t="shared" si="64"/>
        <v>4.2</v>
      </c>
      <c r="J95" s="32">
        <f t="shared" si="33"/>
        <v>0.14056224899598393</v>
      </c>
      <c r="K95" s="23">
        <f t="shared" si="65"/>
        <v>2.52</v>
      </c>
      <c r="L95" s="32">
        <f t="shared" si="34"/>
        <v>0.08433734939759037</v>
      </c>
      <c r="M95" s="23">
        <f>K95*0.7</f>
        <v>1.7639999999999998</v>
      </c>
      <c r="N95" s="32">
        <f t="shared" si="36"/>
        <v>0.05903614457831325</v>
      </c>
      <c r="O95" s="23">
        <f t="shared" si="70"/>
        <v>1.2347999999999997</v>
      </c>
      <c r="P95" s="32">
        <f t="shared" si="38"/>
        <v>0.04132530120481927</v>
      </c>
      <c r="Q95" s="23">
        <f t="shared" si="66"/>
        <v>0.9878399999999998</v>
      </c>
      <c r="R95" s="32">
        <f t="shared" si="40"/>
        <v>0.03306024096385542</v>
      </c>
      <c r="S95" s="23">
        <f t="shared" si="67"/>
        <v>0.7902719999999999</v>
      </c>
      <c r="T95" s="32">
        <f t="shared" si="42"/>
        <v>0.026448192771084334</v>
      </c>
      <c r="U95" s="23">
        <f t="shared" si="68"/>
        <v>0.7112447999999999</v>
      </c>
      <c r="V95" s="32">
        <f t="shared" si="44"/>
        <v>0.0238033734939759</v>
      </c>
      <c r="W95" s="23">
        <f t="shared" si="69"/>
        <v>0.64012032</v>
      </c>
      <c r="X95" s="32">
        <f t="shared" si="46"/>
        <v>0.021423036144578314</v>
      </c>
    </row>
    <row r="96" spans="1:24" ht="11.25">
      <c r="A96" s="44"/>
      <c r="B96" s="15" t="s">
        <v>96</v>
      </c>
      <c r="C96" s="16">
        <v>69</v>
      </c>
      <c r="D96" s="16" t="s">
        <v>91</v>
      </c>
      <c r="E96" s="16">
        <v>940</v>
      </c>
      <c r="F96" s="16">
        <v>0.17</v>
      </c>
      <c r="G96" s="24">
        <v>6</v>
      </c>
      <c r="H96" s="32">
        <f t="shared" si="32"/>
        <v>0.20080321285140562</v>
      </c>
      <c r="I96" s="23">
        <f t="shared" si="64"/>
        <v>3.5999999999999996</v>
      </c>
      <c r="J96" s="32">
        <f t="shared" si="33"/>
        <v>0.12048192771084336</v>
      </c>
      <c r="K96" s="23">
        <f t="shared" si="65"/>
        <v>2.1599999999999997</v>
      </c>
      <c r="L96" s="32">
        <f t="shared" si="34"/>
        <v>0.07228915662650602</v>
      </c>
      <c r="M96" s="23">
        <f>K96*0.7</f>
        <v>1.5119999999999998</v>
      </c>
      <c r="N96" s="32">
        <f t="shared" si="36"/>
        <v>0.05060240963855421</v>
      </c>
      <c r="O96" s="23">
        <f t="shared" si="70"/>
        <v>1.0583999999999998</v>
      </c>
      <c r="P96" s="32">
        <f t="shared" si="38"/>
        <v>0.035421686746987945</v>
      </c>
      <c r="Q96" s="23">
        <f t="shared" si="66"/>
        <v>0.8467199999999999</v>
      </c>
      <c r="R96" s="32">
        <f t="shared" si="40"/>
        <v>0.02833734939759036</v>
      </c>
      <c r="S96" s="23">
        <f t="shared" si="67"/>
        <v>0.677376</v>
      </c>
      <c r="T96" s="32">
        <f t="shared" si="42"/>
        <v>0.02266987951807229</v>
      </c>
      <c r="U96" s="23">
        <f t="shared" si="68"/>
        <v>0.6096384</v>
      </c>
      <c r="V96" s="32">
        <f t="shared" si="44"/>
        <v>0.020402891566265062</v>
      </c>
      <c r="W96" s="23">
        <f t="shared" si="69"/>
        <v>0.54867456</v>
      </c>
      <c r="X96" s="32">
        <f t="shared" si="46"/>
        <v>0.018362602409638554</v>
      </c>
    </row>
    <row r="97" spans="21:22" ht="11.25">
      <c r="U97" s="20"/>
      <c r="V97" s="20"/>
    </row>
    <row r="98" ht="12.75" customHeight="1"/>
    <row r="99" ht="12.75" customHeight="1"/>
  </sheetData>
  <sheetProtection/>
  <mergeCells count="19">
    <mergeCell ref="A92:A96"/>
    <mergeCell ref="A62:A68"/>
    <mergeCell ref="A69:A72"/>
    <mergeCell ref="A73:A80"/>
    <mergeCell ref="A81:A86"/>
    <mergeCell ref="A7:W7"/>
    <mergeCell ref="A9:A10"/>
    <mergeCell ref="B9:B10"/>
    <mergeCell ref="G9:G10"/>
    <mergeCell ref="A58:W58"/>
    <mergeCell ref="H9:H10"/>
    <mergeCell ref="H60:H61"/>
    <mergeCell ref="A87:A91"/>
    <mergeCell ref="A27:A36"/>
    <mergeCell ref="A37:A44"/>
    <mergeCell ref="A60:A61"/>
    <mergeCell ref="B60:B61"/>
    <mergeCell ref="G60:G61"/>
    <mergeCell ref="A11:A26"/>
  </mergeCells>
  <printOptions horizontalCentered="1"/>
  <pageMargins left="0.17" right="0.46" top="0.49" bottom="0.2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Supervisão de Cadastro Técnico</dc:creator>
  <cp:keywords/>
  <dc:description/>
  <cp:lastModifiedBy>TACONI</cp:lastModifiedBy>
  <cp:lastPrinted>2003-04-23T14:19:24Z</cp:lastPrinted>
  <dcterms:created xsi:type="dcterms:W3CDTF">2002-09-05T19:34:40Z</dcterms:created>
  <dcterms:modified xsi:type="dcterms:W3CDTF">2014-02-04T17:48:34Z</dcterms:modified>
  <cp:category/>
  <cp:version/>
  <cp:contentType/>
  <cp:contentStatus/>
</cp:coreProperties>
</file>